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36"/>
  </bookViews>
  <sheets>
    <sheet name="表2清算表-对外" sheetId="3" r:id="rId1"/>
  </sheets>
  <definedNames>
    <definedName name="_xlnm.Print_Area" localSheetId="0">'表2清算表-对外'!$A$1:$T$49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<sst xmlns="http://schemas.openxmlformats.org/spreadsheetml/2006/main" count="177" uniqueCount="145">
  <si>
    <t>青浦区市级政策性农业保险保费财政补贴资金表（2026年一季度）</t>
  </si>
  <si>
    <t>保险险种</t>
  </si>
  <si>
    <t>对应险种代码</t>
  </si>
  <si>
    <t>对应标的</t>
  </si>
  <si>
    <t>编号</t>
  </si>
  <si>
    <t>保险数量（亩、头、只、辆等）</t>
  </si>
  <si>
    <t>补贴数量（亩、头、只、辆等）</t>
  </si>
  <si>
    <t>保险金额</t>
  </si>
  <si>
    <t>保费收入</t>
  </si>
  <si>
    <t>市级以上财政补贴资金小计</t>
  </si>
  <si>
    <t>其中：中央财政补贴资金</t>
  </si>
  <si>
    <t>其中：市财政补贴资金</t>
  </si>
  <si>
    <t>区（县）级及以下财政补贴资金小计</t>
  </si>
  <si>
    <t>其中：区（县）财政补贴资金</t>
  </si>
  <si>
    <t>其中：区（县）财政追加补贴资金</t>
  </si>
  <si>
    <t>其中：乡、镇、村补贴资金</t>
  </si>
  <si>
    <t>其他专项补贴资金</t>
  </si>
  <si>
    <t>保户自缴保费</t>
  </si>
  <si>
    <t>行序号</t>
  </si>
  <si>
    <t>1</t>
  </si>
  <si>
    <t>2</t>
  </si>
  <si>
    <t>3</t>
  </si>
  <si>
    <t>4=5+8+12+13</t>
  </si>
  <si>
    <t>5=6+7</t>
  </si>
  <si>
    <t>6</t>
  </si>
  <si>
    <t>7</t>
  </si>
  <si>
    <t>8=9+10+11</t>
  </si>
  <si>
    <t>9</t>
  </si>
  <si>
    <t>10</t>
  </si>
  <si>
    <t>11</t>
  </si>
  <si>
    <t>12</t>
  </si>
  <si>
    <t>13</t>
  </si>
  <si>
    <t>市级及以上政策性农业险</t>
  </si>
  <si>
    <t>种植业类</t>
  </si>
  <si>
    <t>水稻</t>
  </si>
  <si>
    <t>物化成本保险</t>
  </si>
  <si>
    <t>A1</t>
  </si>
  <si>
    <t>完全成本保险（中央险种）</t>
  </si>
  <si>
    <t>31G7</t>
  </si>
  <si>
    <t>A2</t>
  </si>
  <si>
    <t>小麦</t>
  </si>
  <si>
    <t>3107</t>
  </si>
  <si>
    <t>A3</t>
  </si>
  <si>
    <t>31F5</t>
  </si>
  <si>
    <t>A4</t>
  </si>
  <si>
    <t>油菜（中央险种）</t>
  </si>
  <si>
    <t>3108</t>
  </si>
  <si>
    <t>油菜</t>
  </si>
  <si>
    <t>A5</t>
  </si>
  <si>
    <t>蔬菜</t>
  </si>
  <si>
    <t>露地蔬菜</t>
  </si>
  <si>
    <t>A6</t>
  </si>
  <si>
    <t>保护地蔬菜</t>
  </si>
  <si>
    <t>设施保护地蔬菜、钢质大棚蔬菜</t>
  </si>
  <si>
    <t>A7</t>
  </si>
  <si>
    <t>水果</t>
  </si>
  <si>
    <t>西甜瓜（夏收）</t>
  </si>
  <si>
    <t>A8</t>
  </si>
  <si>
    <t>西甜瓜（秋收）</t>
  </si>
  <si>
    <t>A9</t>
  </si>
  <si>
    <t>西甜瓜（一茬多收）</t>
  </si>
  <si>
    <t>A10</t>
  </si>
  <si>
    <t>柑橘</t>
  </si>
  <si>
    <t>柑桔</t>
  </si>
  <si>
    <t>A11</t>
  </si>
  <si>
    <t>葡萄</t>
  </si>
  <si>
    <t>A12</t>
  </si>
  <si>
    <t>桃</t>
  </si>
  <si>
    <t>A13</t>
  </si>
  <si>
    <t>梨</t>
  </si>
  <si>
    <t>A14</t>
  </si>
  <si>
    <t>草莓（一茬多收）</t>
  </si>
  <si>
    <t>草莓</t>
  </si>
  <si>
    <t>A15</t>
  </si>
  <si>
    <t>其他</t>
  </si>
  <si>
    <t>除了柑桔、葡萄、桃、梨以外的所有水果标的</t>
  </si>
  <si>
    <t>A16</t>
  </si>
  <si>
    <t>食用菌</t>
  </si>
  <si>
    <t>所有标的</t>
  </si>
  <si>
    <t>A17</t>
  </si>
  <si>
    <t>大棚设施</t>
  </si>
  <si>
    <t>A18</t>
  </si>
  <si>
    <t>养殖业类</t>
  </si>
  <si>
    <t>能繁母猪</t>
  </si>
  <si>
    <t>A19</t>
  </si>
  <si>
    <t>生猪</t>
  </si>
  <si>
    <t>所有标的保费（除种公猪）</t>
  </si>
  <si>
    <t>A20</t>
  </si>
  <si>
    <t>奶牛</t>
  </si>
  <si>
    <t>A21</t>
  </si>
  <si>
    <t>羊</t>
  </si>
  <si>
    <t>A22</t>
  </si>
  <si>
    <t>仔猪</t>
  </si>
  <si>
    <t>3252</t>
  </si>
  <si>
    <t>A23</t>
  </si>
  <si>
    <t>禽类</t>
  </si>
  <si>
    <t>肉鸡</t>
  </si>
  <si>
    <t>3283</t>
  </si>
  <si>
    <t>A24</t>
  </si>
  <si>
    <t>蛋鸡</t>
  </si>
  <si>
    <t>A25</t>
  </si>
  <si>
    <t>鸽子</t>
  </si>
  <si>
    <t>3216</t>
  </si>
  <si>
    <t>A26</t>
  </si>
  <si>
    <t>淡水养殖</t>
  </si>
  <si>
    <t>四大家鱼</t>
  </si>
  <si>
    <t>A27</t>
  </si>
  <si>
    <t>中华绒鳌蟹</t>
  </si>
  <si>
    <t>A28</t>
  </si>
  <si>
    <t>南美白对虾、罗氏沼虾</t>
  </si>
  <si>
    <t>3220、3285</t>
  </si>
  <si>
    <t>A29</t>
  </si>
  <si>
    <t>种源类</t>
  </si>
  <si>
    <t>杂交水稻制种（中央险种）</t>
  </si>
  <si>
    <t>水稻制种</t>
  </si>
  <si>
    <t>A30</t>
  </si>
  <si>
    <t>青菜制种</t>
  </si>
  <si>
    <t>A31</t>
  </si>
  <si>
    <t>种公猪</t>
  </si>
  <si>
    <t>A32</t>
  </si>
  <si>
    <t>种禽</t>
  </si>
  <si>
    <t>种鸡、种鸭、种鸽</t>
  </si>
  <si>
    <t>A33</t>
  </si>
  <si>
    <t>指数类</t>
  </si>
  <si>
    <t>绿叶菜价格保险</t>
  </si>
  <si>
    <t>A34</t>
  </si>
  <si>
    <t>收入类</t>
  </si>
  <si>
    <t>生猪收入保险</t>
  </si>
  <si>
    <t>3289</t>
  </si>
  <si>
    <t>A35</t>
  </si>
  <si>
    <t>小   计</t>
  </si>
  <si>
    <t>A</t>
  </si>
  <si>
    <t>市级政策性涉农险</t>
  </si>
  <si>
    <t>农机具综合保险</t>
  </si>
  <si>
    <t>3119、3311</t>
  </si>
  <si>
    <t>B1</t>
  </si>
  <si>
    <t>群众性渔船综合保险</t>
  </si>
  <si>
    <t>B2</t>
  </si>
  <si>
    <t>B</t>
  </si>
  <si>
    <t>本年合计</t>
  </si>
  <si>
    <t>本年度到账</t>
  </si>
  <si>
    <t>上年度欠款</t>
  </si>
  <si>
    <t>2025年审计审减金额</t>
  </si>
  <si>
    <t>本次拨付</t>
  </si>
  <si>
    <t>备注：本次申请金额为标红中央财政补贴资金1103.55元，市级财政补贴资金928806.98元，区级财政补贴资金1109354.33元。实际拨付资金来源：市级及以上财政补贴资金总计929910.53元，在市级资金-沪财农〔2025〕67号文列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</si>
</sst>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5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5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readingOrder="1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43" fontId="0" fillId="0" borderId="1" xfId="1" applyFont="1" applyFill="1" applyBorder="1">
      <alignment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50" applyFont="1" applyBorder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/>
    </xf>
    <xf numFmtId="0" fontId="4" fillId="0" borderId="1" xfId="50" applyFont="1" applyBorder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justify" vertical="top" wrapText="1"/>
    </xf>
    <xf numFmtId="43" fontId="0" fillId="0" borderId="0" xfId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青、汇、嘉、宝2012-青、汇、嘉、宝" xfId="49"/>
    <cellStyle name="常规 2" xfId="50"/>
    <cellStyle name="常规_Sheet1_上海市政策性农业保险财政补贴资金季度结算申请表（2016年Q1）" xfId="51"/>
    <cellStyle name="千位分隔 2" xfId="52"/>
    <cellStyle name="千位分隔 3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3"/>
  <sheetViews>
    <sheetView tabSelected="1" view="pageBreakPreview" zoomScale="80" zoomScaleNormal="85" workbookViewId="0">
      <pane xSplit="7" ySplit="3" topLeftCell="H35" activePane="bottomRight" state="frozen"/>
      <selection/>
      <selection pane="topRight"/>
      <selection pane="bottomLeft"/>
      <selection pane="bottomRight" activeCell="H44" sqref="H44"/>
    </sheetView>
  </sheetViews>
  <sheetFormatPr defaultColWidth="9" defaultRowHeight="13.5"/>
  <cols>
    <col min="1" max="1" width="6.90833333333333" style="5" customWidth="1"/>
    <col min="2" max="2" width="6.63333333333333" customWidth="1"/>
    <col min="3" max="3" width="5.63333333333333" customWidth="1"/>
    <col min="4" max="4" width="28.275" customWidth="1"/>
    <col min="5" max="5" width="13.375" style="2" customWidth="1"/>
    <col min="6" max="6" width="17.9416666666667" style="1" customWidth="1"/>
    <col min="7" max="7" width="5.63333333333333" customWidth="1"/>
    <col min="8" max="8" width="12.4416666666667" customWidth="1"/>
    <col min="9" max="9" width="12.4416666666667" style="6" customWidth="1"/>
    <col min="10" max="10" width="17.4583333333333" customWidth="1"/>
    <col min="11" max="11" width="16.2666666666667" customWidth="1"/>
    <col min="12" max="12" width="17.4583333333333" customWidth="1"/>
    <col min="13" max="13" width="14.725" customWidth="1"/>
    <col min="14" max="14" width="15.375" customWidth="1"/>
    <col min="15" max="15" width="20.2666666666667" customWidth="1"/>
    <col min="16" max="16" width="17.725" customWidth="1"/>
    <col min="17" max="17" width="20.2666666666667" customWidth="1"/>
    <col min="18" max="19" width="15.3666666666667" customWidth="1"/>
    <col min="20" max="20" width="19.4583333333333" customWidth="1"/>
  </cols>
  <sheetData>
    <row r="1" ht="6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46.15" customHeight="1" spans="1:20">
      <c r="A2" s="8" t="s">
        <v>1</v>
      </c>
      <c r="B2" s="8"/>
      <c r="C2" s="8"/>
      <c r="D2" s="8"/>
      <c r="E2" s="9" t="s">
        <v>2</v>
      </c>
      <c r="F2" s="8" t="s">
        <v>3</v>
      </c>
      <c r="G2" s="10" t="s">
        <v>4</v>
      </c>
      <c r="H2" s="11" t="s">
        <v>5</v>
      </c>
      <c r="I2" s="11" t="s">
        <v>6</v>
      </c>
      <c r="J2" s="12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  <c r="R2" s="13" t="s">
        <v>15</v>
      </c>
      <c r="S2" s="13" t="s">
        <v>16</v>
      </c>
      <c r="T2" s="13" t="s">
        <v>17</v>
      </c>
    </row>
    <row r="3" s="2" customFormat="1" ht="25" customHeight="1" spans="1:20">
      <c r="A3" s="14" t="s">
        <v>18</v>
      </c>
      <c r="B3" s="14"/>
      <c r="C3" s="14"/>
      <c r="D3" s="14"/>
      <c r="E3" s="14"/>
      <c r="F3" s="14"/>
      <c r="G3" s="9"/>
      <c r="H3" s="12" t="s">
        <v>19</v>
      </c>
      <c r="I3" s="13" t="s">
        <v>20</v>
      </c>
      <c r="J3" s="12" t="s">
        <v>21</v>
      </c>
      <c r="K3" s="13" t="s">
        <v>22</v>
      </c>
      <c r="L3" s="13" t="s">
        <v>23</v>
      </c>
      <c r="M3" s="13" t="s">
        <v>24</v>
      </c>
      <c r="N3" s="13" t="s">
        <v>25</v>
      </c>
      <c r="O3" s="13" t="s">
        <v>26</v>
      </c>
      <c r="P3" s="13" t="s">
        <v>27</v>
      </c>
      <c r="Q3" s="13" t="s">
        <v>28</v>
      </c>
      <c r="R3" s="13" t="s">
        <v>29</v>
      </c>
      <c r="S3" s="13" t="s">
        <v>30</v>
      </c>
      <c r="T3" s="13" t="s">
        <v>31</v>
      </c>
    </row>
    <row r="4" s="1" customFormat="1" ht="25" customHeight="1" spans="1:20">
      <c r="A4" s="15" t="s">
        <v>32</v>
      </c>
      <c r="B4" s="16" t="s">
        <v>33</v>
      </c>
      <c r="C4" s="8" t="s">
        <v>34</v>
      </c>
      <c r="D4" s="17" t="s">
        <v>35</v>
      </c>
      <c r="E4" s="14">
        <v>3101</v>
      </c>
      <c r="F4" s="10" t="s">
        <v>34</v>
      </c>
      <c r="G4" s="8" t="s">
        <v>36</v>
      </c>
      <c r="H4" s="18"/>
      <c r="I4" s="19"/>
      <c r="J4" s="18"/>
      <c r="K4" s="18">
        <f t="shared" ref="K4:K8" si="0">L4+O4+S4+T4</f>
        <v>0</v>
      </c>
      <c r="L4" s="18">
        <f t="shared" ref="L4:L8" si="1">M4+N4</f>
        <v>0</v>
      </c>
      <c r="M4" s="18"/>
      <c r="N4" s="18"/>
      <c r="O4" s="18">
        <f t="shared" ref="O4:O8" si="2">P4+Q4+R4</f>
        <v>0</v>
      </c>
      <c r="P4" s="18"/>
      <c r="Q4" s="18"/>
      <c r="R4" s="18"/>
      <c r="S4" s="18"/>
      <c r="T4" s="20"/>
    </row>
    <row r="5" s="1" customFormat="1" ht="25" customHeight="1" spans="1:20">
      <c r="A5" s="15"/>
      <c r="B5" s="16"/>
      <c r="C5" s="8"/>
      <c r="D5" s="17" t="s">
        <v>37</v>
      </c>
      <c r="E5" s="14" t="s">
        <v>38</v>
      </c>
      <c r="F5" s="10" t="s">
        <v>34</v>
      </c>
      <c r="G5" s="8" t="s">
        <v>39</v>
      </c>
      <c r="H5" s="18"/>
      <c r="I5" s="19"/>
      <c r="J5" s="18"/>
      <c r="K5" s="18">
        <f t="shared" si="0"/>
        <v>0</v>
      </c>
      <c r="L5" s="18">
        <f t="shared" si="1"/>
        <v>0</v>
      </c>
      <c r="M5" s="18"/>
      <c r="N5" s="18"/>
      <c r="O5" s="18">
        <f t="shared" si="2"/>
        <v>0</v>
      </c>
      <c r="P5" s="18"/>
      <c r="Q5" s="18"/>
      <c r="R5" s="18"/>
      <c r="S5" s="18"/>
      <c r="T5" s="20"/>
    </row>
    <row r="6" s="1" customFormat="1" ht="25" customHeight="1" spans="1:20">
      <c r="A6" s="15"/>
      <c r="B6" s="16"/>
      <c r="C6" s="8" t="s">
        <v>40</v>
      </c>
      <c r="D6" s="17" t="s">
        <v>35</v>
      </c>
      <c r="E6" s="14" t="s">
        <v>41</v>
      </c>
      <c r="F6" s="10" t="s">
        <v>40</v>
      </c>
      <c r="G6" s="8" t="s">
        <v>42</v>
      </c>
      <c r="H6" s="18"/>
      <c r="I6" s="19"/>
      <c r="J6" s="18"/>
      <c r="K6" s="18">
        <f t="shared" si="0"/>
        <v>0</v>
      </c>
      <c r="L6" s="18">
        <f t="shared" si="1"/>
        <v>0</v>
      </c>
      <c r="M6" s="18"/>
      <c r="N6" s="18"/>
      <c r="O6" s="18">
        <f t="shared" si="2"/>
        <v>0</v>
      </c>
      <c r="P6" s="18"/>
      <c r="Q6" s="18"/>
      <c r="R6" s="18"/>
      <c r="S6" s="18"/>
      <c r="T6" s="20"/>
    </row>
    <row r="7" s="1" customFormat="1" ht="25" customHeight="1" spans="1:20">
      <c r="A7" s="15"/>
      <c r="B7" s="16"/>
      <c r="C7" s="8"/>
      <c r="D7" s="17" t="s">
        <v>37</v>
      </c>
      <c r="E7" s="14" t="s">
        <v>43</v>
      </c>
      <c r="F7" s="10" t="s">
        <v>40</v>
      </c>
      <c r="G7" s="8" t="s">
        <v>44</v>
      </c>
      <c r="H7" s="18"/>
      <c r="I7" s="19"/>
      <c r="J7" s="18"/>
      <c r="K7" s="18">
        <f t="shared" si="0"/>
        <v>0</v>
      </c>
      <c r="L7" s="18">
        <f t="shared" si="1"/>
        <v>0</v>
      </c>
      <c r="M7" s="18"/>
      <c r="N7" s="18"/>
      <c r="O7" s="18">
        <f t="shared" si="2"/>
        <v>0</v>
      </c>
      <c r="P7" s="18"/>
      <c r="Q7" s="18"/>
      <c r="R7" s="18"/>
      <c r="S7" s="18"/>
      <c r="T7" s="20"/>
    </row>
    <row r="8" s="1" customFormat="1" ht="25" customHeight="1" spans="1:20">
      <c r="A8" s="15"/>
      <c r="B8" s="16"/>
      <c r="C8" s="21" t="s">
        <v>45</v>
      </c>
      <c r="D8" s="17"/>
      <c r="E8" s="14" t="s">
        <v>46</v>
      </c>
      <c r="F8" s="10" t="s">
        <v>47</v>
      </c>
      <c r="G8" s="8" t="s">
        <v>48</v>
      </c>
      <c r="H8" s="19">
        <v>250</v>
      </c>
      <c r="I8" s="19">
        <v>250</v>
      </c>
      <c r="J8" s="18">
        <v>150000</v>
      </c>
      <c r="K8" s="18">
        <f t="shared" si="0"/>
        <v>6000</v>
      </c>
      <c r="L8" s="18">
        <f t="shared" si="1"/>
        <v>4800</v>
      </c>
      <c r="M8" s="18">
        <v>1103.55</v>
      </c>
      <c r="N8" s="18">
        <v>3696.45</v>
      </c>
      <c r="O8" s="18">
        <f t="shared" si="2"/>
        <v>0</v>
      </c>
      <c r="P8" s="18">
        <v>0</v>
      </c>
      <c r="Q8" s="18">
        <v>0</v>
      </c>
      <c r="R8" s="18">
        <v>0</v>
      </c>
      <c r="S8" s="18">
        <v>0</v>
      </c>
      <c r="T8" s="20">
        <v>1200</v>
      </c>
    </row>
    <row r="9" s="1" customFormat="1" ht="25" customHeight="1" spans="1:20">
      <c r="A9" s="15"/>
      <c r="B9" s="16"/>
      <c r="C9" s="8" t="s">
        <v>49</v>
      </c>
      <c r="D9" s="8" t="s">
        <v>50</v>
      </c>
      <c r="E9" s="14">
        <v>3102</v>
      </c>
      <c r="F9" s="10" t="s">
        <v>50</v>
      </c>
      <c r="G9" s="8" t="s">
        <v>51</v>
      </c>
      <c r="H9" s="19">
        <v>594</v>
      </c>
      <c r="I9" s="19">
        <v>594</v>
      </c>
      <c r="J9" s="18">
        <v>2079000</v>
      </c>
      <c r="K9" s="18">
        <f t="shared" ref="K9:K27" si="3">L9+O9+S9+T9</f>
        <v>207900</v>
      </c>
      <c r="L9" s="18">
        <f t="shared" ref="L9:L27" si="4">M9+N9</f>
        <v>58212</v>
      </c>
      <c r="M9" s="18">
        <v>0</v>
      </c>
      <c r="N9" s="18">
        <v>58212</v>
      </c>
      <c r="O9" s="18">
        <f t="shared" ref="O9:O27" si="5">P9+Q9+R9</f>
        <v>98010</v>
      </c>
      <c r="P9" s="18">
        <v>87318</v>
      </c>
      <c r="Q9" s="18">
        <v>0</v>
      </c>
      <c r="R9" s="18">
        <v>10692</v>
      </c>
      <c r="S9" s="18">
        <v>0</v>
      </c>
      <c r="T9" s="20">
        <v>51678</v>
      </c>
    </row>
    <row r="10" s="1" customFormat="1" ht="32" customHeight="1" spans="1:20">
      <c r="A10" s="15"/>
      <c r="B10" s="16"/>
      <c r="C10" s="8"/>
      <c r="D10" s="8" t="s">
        <v>52</v>
      </c>
      <c r="E10" s="14">
        <v>3102</v>
      </c>
      <c r="F10" s="10" t="s">
        <v>53</v>
      </c>
      <c r="G10" s="8" t="s">
        <v>54</v>
      </c>
      <c r="H10" s="19">
        <v>685</v>
      </c>
      <c r="I10" s="19">
        <v>685</v>
      </c>
      <c r="J10" s="18">
        <v>5480000</v>
      </c>
      <c r="K10" s="18">
        <f t="shared" si="3"/>
        <v>328800</v>
      </c>
      <c r="L10" s="18">
        <f t="shared" si="4"/>
        <v>92064</v>
      </c>
      <c r="M10" s="18">
        <v>0</v>
      </c>
      <c r="N10" s="18">
        <v>92064</v>
      </c>
      <c r="O10" s="18">
        <f t="shared" si="5"/>
        <v>138096</v>
      </c>
      <c r="P10" s="18">
        <v>138096</v>
      </c>
      <c r="Q10" s="18">
        <v>0</v>
      </c>
      <c r="R10" s="18">
        <v>0</v>
      </c>
      <c r="S10" s="18">
        <v>0</v>
      </c>
      <c r="T10" s="20">
        <v>98640</v>
      </c>
    </row>
    <row r="11" s="1" customFormat="1" ht="25" customHeight="1" spans="1:20">
      <c r="A11" s="15"/>
      <c r="B11" s="16"/>
      <c r="C11" s="8" t="s">
        <v>55</v>
      </c>
      <c r="D11" s="8" t="s">
        <v>56</v>
      </c>
      <c r="E11" s="14">
        <v>3103</v>
      </c>
      <c r="F11" s="10" t="s">
        <v>56</v>
      </c>
      <c r="G11" s="8" t="s">
        <v>57</v>
      </c>
      <c r="H11" s="18"/>
      <c r="I11" s="19"/>
      <c r="J11" s="18"/>
      <c r="K11" s="18">
        <f t="shared" si="3"/>
        <v>0</v>
      </c>
      <c r="L11" s="18">
        <f t="shared" si="4"/>
        <v>0</v>
      </c>
      <c r="M11" s="18"/>
      <c r="N11" s="18"/>
      <c r="O11" s="18">
        <f t="shared" si="5"/>
        <v>0</v>
      </c>
      <c r="P11" s="18"/>
      <c r="Q11" s="18"/>
      <c r="R11" s="18"/>
      <c r="S11" s="18"/>
      <c r="T11" s="20"/>
    </row>
    <row r="12" s="1" customFormat="1" ht="25" customHeight="1" spans="1:20">
      <c r="A12" s="15"/>
      <c r="B12" s="16"/>
      <c r="C12" s="8"/>
      <c r="D12" s="8" t="s">
        <v>58</v>
      </c>
      <c r="E12" s="14">
        <v>3103</v>
      </c>
      <c r="F12" s="10" t="s">
        <v>58</v>
      </c>
      <c r="G12" s="8" t="s">
        <v>59</v>
      </c>
      <c r="H12" s="18"/>
      <c r="I12" s="19"/>
      <c r="J12" s="18"/>
      <c r="K12" s="18">
        <f t="shared" si="3"/>
        <v>0</v>
      </c>
      <c r="L12" s="18">
        <f t="shared" si="4"/>
        <v>0</v>
      </c>
      <c r="M12" s="18"/>
      <c r="N12" s="18"/>
      <c r="O12" s="18">
        <f t="shared" si="5"/>
        <v>0</v>
      </c>
      <c r="P12" s="18"/>
      <c r="Q12" s="18"/>
      <c r="R12" s="18"/>
      <c r="S12" s="18"/>
      <c r="T12" s="20"/>
    </row>
    <row r="13" s="1" customFormat="1" ht="28.5" spans="1:20">
      <c r="A13" s="15"/>
      <c r="B13" s="16"/>
      <c r="C13" s="8"/>
      <c r="D13" s="8" t="s">
        <v>60</v>
      </c>
      <c r="E13" s="14">
        <v>3103</v>
      </c>
      <c r="F13" s="10" t="s">
        <v>60</v>
      </c>
      <c r="G13" s="8" t="s">
        <v>61</v>
      </c>
      <c r="H13" s="18"/>
      <c r="I13" s="19"/>
      <c r="J13" s="18"/>
      <c r="K13" s="18">
        <f t="shared" si="3"/>
        <v>0</v>
      </c>
      <c r="L13" s="18">
        <f t="shared" si="4"/>
        <v>0</v>
      </c>
      <c r="M13" s="18"/>
      <c r="N13" s="18"/>
      <c r="O13" s="18">
        <f t="shared" si="5"/>
        <v>0</v>
      </c>
      <c r="P13" s="18"/>
      <c r="Q13" s="18"/>
      <c r="R13" s="18"/>
      <c r="S13" s="18"/>
      <c r="T13" s="20"/>
    </row>
    <row r="14" s="1" customFormat="1" ht="25" customHeight="1" spans="1:20">
      <c r="A14" s="15"/>
      <c r="B14" s="16"/>
      <c r="C14" s="8"/>
      <c r="D14" s="8" t="s">
        <v>62</v>
      </c>
      <c r="E14" s="14">
        <v>3104</v>
      </c>
      <c r="F14" s="10" t="s">
        <v>63</v>
      </c>
      <c r="G14" s="8" t="s">
        <v>64</v>
      </c>
      <c r="H14" s="18"/>
      <c r="I14" s="19"/>
      <c r="J14" s="18"/>
      <c r="K14" s="18">
        <f t="shared" si="3"/>
        <v>0</v>
      </c>
      <c r="L14" s="18">
        <f t="shared" si="4"/>
        <v>0</v>
      </c>
      <c r="M14" s="18"/>
      <c r="N14" s="18"/>
      <c r="O14" s="18">
        <f t="shared" si="5"/>
        <v>0</v>
      </c>
      <c r="P14" s="18"/>
      <c r="Q14" s="18"/>
      <c r="R14" s="18"/>
      <c r="S14" s="18"/>
      <c r="T14" s="20"/>
    </row>
    <row r="15" s="1" customFormat="1" ht="25" customHeight="1" spans="1:20">
      <c r="A15" s="15"/>
      <c r="B15" s="16"/>
      <c r="C15" s="8"/>
      <c r="D15" s="8" t="s">
        <v>65</v>
      </c>
      <c r="E15" s="14">
        <v>3104</v>
      </c>
      <c r="F15" s="10" t="s">
        <v>65</v>
      </c>
      <c r="G15" s="8" t="s">
        <v>66</v>
      </c>
      <c r="H15" s="18">
        <v>15</v>
      </c>
      <c r="I15" s="18">
        <v>15</v>
      </c>
      <c r="J15" s="18">
        <v>60000</v>
      </c>
      <c r="K15" s="18">
        <f t="shared" si="3"/>
        <v>7200</v>
      </c>
      <c r="L15" s="18">
        <f t="shared" si="4"/>
        <v>1152</v>
      </c>
      <c r="M15" s="18">
        <v>0</v>
      </c>
      <c r="N15" s="18">
        <v>1152</v>
      </c>
      <c r="O15" s="18">
        <f t="shared" si="5"/>
        <v>1728</v>
      </c>
      <c r="P15" s="18">
        <v>1728</v>
      </c>
      <c r="Q15" s="18">
        <v>0</v>
      </c>
      <c r="R15" s="18">
        <v>0</v>
      </c>
      <c r="S15" s="18">
        <v>0</v>
      </c>
      <c r="T15" s="20">
        <v>4320</v>
      </c>
    </row>
    <row r="16" s="1" customFormat="1" ht="25" customHeight="1" spans="1:20">
      <c r="A16" s="15"/>
      <c r="B16" s="16"/>
      <c r="C16" s="8"/>
      <c r="D16" s="8" t="s">
        <v>67</v>
      </c>
      <c r="E16" s="14">
        <v>3104</v>
      </c>
      <c r="F16" s="10" t="s">
        <v>67</v>
      </c>
      <c r="G16" s="8" t="s">
        <v>68</v>
      </c>
      <c r="H16" s="18">
        <v>52</v>
      </c>
      <c r="I16" s="18">
        <v>52</v>
      </c>
      <c r="J16" s="18">
        <v>208000</v>
      </c>
      <c r="K16" s="18">
        <f t="shared" si="3"/>
        <v>24960</v>
      </c>
      <c r="L16" s="18">
        <f t="shared" si="4"/>
        <v>3993.6</v>
      </c>
      <c r="M16" s="18">
        <v>0</v>
      </c>
      <c r="N16" s="18">
        <v>3993.6</v>
      </c>
      <c r="O16" s="18">
        <f t="shared" si="5"/>
        <v>5990.4</v>
      </c>
      <c r="P16" s="18">
        <v>5990.4</v>
      </c>
      <c r="Q16" s="18">
        <v>0</v>
      </c>
      <c r="R16" s="18">
        <v>0</v>
      </c>
      <c r="S16" s="18">
        <v>0</v>
      </c>
      <c r="T16" s="20">
        <v>14976</v>
      </c>
    </row>
    <row r="17" s="1" customFormat="1" ht="25" customHeight="1" spans="1:20">
      <c r="A17" s="15"/>
      <c r="B17" s="16"/>
      <c r="C17" s="8"/>
      <c r="D17" s="8" t="s">
        <v>69</v>
      </c>
      <c r="E17" s="14">
        <v>3104</v>
      </c>
      <c r="F17" s="10" t="s">
        <v>69</v>
      </c>
      <c r="G17" s="8" t="s">
        <v>70</v>
      </c>
      <c r="H17" s="18">
        <v>19</v>
      </c>
      <c r="I17" s="18">
        <v>19</v>
      </c>
      <c r="J17" s="18">
        <v>76000</v>
      </c>
      <c r="K17" s="18">
        <f t="shared" si="3"/>
        <v>9120</v>
      </c>
      <c r="L17" s="18">
        <f t="shared" si="4"/>
        <v>1459.2</v>
      </c>
      <c r="M17" s="18">
        <v>0</v>
      </c>
      <c r="N17" s="18">
        <v>1459.2</v>
      </c>
      <c r="O17" s="18">
        <f t="shared" si="5"/>
        <v>2188.8</v>
      </c>
      <c r="P17" s="18">
        <v>2188.8</v>
      </c>
      <c r="Q17" s="18">
        <v>0</v>
      </c>
      <c r="R17" s="18">
        <v>0</v>
      </c>
      <c r="S17" s="18">
        <v>0</v>
      </c>
      <c r="T17" s="20">
        <v>5472</v>
      </c>
    </row>
    <row r="18" s="1" customFormat="1" ht="25" customHeight="1" spans="1:20">
      <c r="A18" s="15"/>
      <c r="B18" s="16"/>
      <c r="C18" s="8"/>
      <c r="D18" s="8" t="s">
        <v>71</v>
      </c>
      <c r="E18" s="14">
        <v>3131</v>
      </c>
      <c r="F18" s="10" t="s">
        <v>72</v>
      </c>
      <c r="G18" s="8" t="s">
        <v>73</v>
      </c>
      <c r="H18" s="18"/>
      <c r="I18" s="18"/>
      <c r="J18" s="18"/>
      <c r="K18" s="18">
        <f t="shared" si="3"/>
        <v>0</v>
      </c>
      <c r="L18" s="18">
        <f t="shared" si="4"/>
        <v>0</v>
      </c>
      <c r="M18" s="18"/>
      <c r="N18" s="18"/>
      <c r="O18" s="18">
        <f t="shared" si="5"/>
        <v>0</v>
      </c>
      <c r="P18" s="18"/>
      <c r="Q18" s="18"/>
      <c r="R18" s="18"/>
      <c r="S18" s="18"/>
      <c r="T18" s="20"/>
    </row>
    <row r="19" s="1" customFormat="1" ht="48" customHeight="1" spans="1:20">
      <c r="A19" s="15"/>
      <c r="B19" s="16"/>
      <c r="C19" s="8"/>
      <c r="D19" s="8" t="s">
        <v>74</v>
      </c>
      <c r="E19" s="14">
        <v>3104</v>
      </c>
      <c r="F19" s="10" t="s">
        <v>75</v>
      </c>
      <c r="G19" s="8" t="s">
        <v>76</v>
      </c>
      <c r="H19" s="18"/>
      <c r="I19" s="18"/>
      <c r="J19" s="18"/>
      <c r="K19" s="18">
        <f t="shared" si="3"/>
        <v>0</v>
      </c>
      <c r="L19" s="18">
        <f t="shared" si="4"/>
        <v>0</v>
      </c>
      <c r="M19" s="18"/>
      <c r="N19" s="18"/>
      <c r="O19" s="18">
        <f t="shared" si="5"/>
        <v>0</v>
      </c>
      <c r="P19" s="18"/>
      <c r="Q19" s="18"/>
      <c r="R19" s="18"/>
      <c r="S19" s="18"/>
      <c r="T19" s="20"/>
    </row>
    <row r="20" s="1" customFormat="1" ht="25" customHeight="1" spans="1:20">
      <c r="A20" s="15"/>
      <c r="B20" s="16"/>
      <c r="C20" s="8" t="s">
        <v>77</v>
      </c>
      <c r="D20" s="8"/>
      <c r="E20" s="14">
        <v>3106</v>
      </c>
      <c r="F20" s="10" t="s">
        <v>78</v>
      </c>
      <c r="G20" s="8" t="s">
        <v>79</v>
      </c>
      <c r="H20" s="18"/>
      <c r="I20" s="19"/>
      <c r="J20" s="18"/>
      <c r="K20" s="18">
        <f t="shared" si="3"/>
        <v>0</v>
      </c>
      <c r="L20" s="18">
        <f t="shared" si="4"/>
        <v>0</v>
      </c>
      <c r="M20" s="18"/>
      <c r="N20" s="18"/>
      <c r="O20" s="18">
        <f t="shared" si="5"/>
        <v>0</v>
      </c>
      <c r="P20" s="18"/>
      <c r="Q20" s="18"/>
      <c r="R20" s="18"/>
      <c r="S20" s="18"/>
      <c r="T20" s="20"/>
    </row>
    <row r="21" s="1" customFormat="1" ht="25" customHeight="1" spans="1:20">
      <c r="A21" s="15"/>
      <c r="B21" s="16"/>
      <c r="C21" s="8" t="s">
        <v>80</v>
      </c>
      <c r="D21" s="8"/>
      <c r="E21" s="14">
        <v>3135</v>
      </c>
      <c r="F21" s="10" t="s">
        <v>78</v>
      </c>
      <c r="G21" s="8" t="s">
        <v>81</v>
      </c>
      <c r="H21" s="18">
        <v>1350</v>
      </c>
      <c r="I21" s="18">
        <v>1350</v>
      </c>
      <c r="J21" s="18">
        <v>70132500</v>
      </c>
      <c r="K21" s="18">
        <f t="shared" si="3"/>
        <v>2916926</v>
      </c>
      <c r="L21" s="18">
        <f t="shared" si="4"/>
        <v>375906.24</v>
      </c>
      <c r="M21" s="18">
        <v>0</v>
      </c>
      <c r="N21" s="18">
        <v>375906.24</v>
      </c>
      <c r="O21" s="18">
        <f t="shared" si="5"/>
        <v>648578.16</v>
      </c>
      <c r="P21" s="18">
        <v>563859.36</v>
      </c>
      <c r="Q21" s="18">
        <v>0</v>
      </c>
      <c r="R21" s="18">
        <v>84718.8</v>
      </c>
      <c r="S21" s="18">
        <v>0</v>
      </c>
      <c r="T21" s="20">
        <v>1892441.6</v>
      </c>
    </row>
    <row r="22" s="1" customFormat="1" ht="14.25" hidden="1" spans="1:20">
      <c r="A22" s="15"/>
      <c r="B22" s="16" t="s">
        <v>82</v>
      </c>
      <c r="C22" s="8" t="s">
        <v>83</v>
      </c>
      <c r="D22" s="8"/>
      <c r="E22" s="14">
        <v>3219</v>
      </c>
      <c r="F22" s="10" t="s">
        <v>78</v>
      </c>
      <c r="G22" s="8" t="s">
        <v>84</v>
      </c>
      <c r="H22" s="18"/>
      <c r="I22" s="18"/>
      <c r="J22" s="18"/>
      <c r="K22" s="18">
        <f t="shared" si="3"/>
        <v>0</v>
      </c>
      <c r="L22" s="18">
        <f t="shared" si="4"/>
        <v>0</v>
      </c>
      <c r="M22" s="18"/>
      <c r="N22" s="18"/>
      <c r="O22" s="18">
        <f t="shared" si="5"/>
        <v>0</v>
      </c>
      <c r="P22" s="18"/>
      <c r="Q22" s="18"/>
      <c r="R22" s="18"/>
      <c r="S22" s="18"/>
      <c r="T22" s="20"/>
    </row>
    <row r="23" s="1" customFormat="1" ht="28.5" hidden="1" spans="1:20">
      <c r="A23" s="15"/>
      <c r="B23" s="16"/>
      <c r="C23" s="8" t="s">
        <v>85</v>
      </c>
      <c r="D23" s="8"/>
      <c r="E23" s="14">
        <v>3201</v>
      </c>
      <c r="F23" s="10" t="s">
        <v>86</v>
      </c>
      <c r="G23" s="8" t="s">
        <v>87</v>
      </c>
      <c r="H23" s="18"/>
      <c r="I23" s="18"/>
      <c r="J23" s="18"/>
      <c r="K23" s="18">
        <f t="shared" si="3"/>
        <v>0</v>
      </c>
      <c r="L23" s="18">
        <f t="shared" si="4"/>
        <v>0</v>
      </c>
      <c r="M23" s="18"/>
      <c r="N23" s="18"/>
      <c r="O23" s="18">
        <f t="shared" si="5"/>
        <v>0</v>
      </c>
      <c r="P23" s="22"/>
      <c r="Q23" s="18"/>
      <c r="R23" s="18"/>
      <c r="S23" s="18"/>
      <c r="T23" s="20"/>
    </row>
    <row r="24" s="1" customFormat="1" ht="14.25" hidden="1" spans="1:20">
      <c r="A24" s="15"/>
      <c r="B24" s="16"/>
      <c r="C24" s="8" t="s">
        <v>88</v>
      </c>
      <c r="D24" s="8"/>
      <c r="E24" s="14">
        <v>3202</v>
      </c>
      <c r="F24" s="10" t="s">
        <v>78</v>
      </c>
      <c r="G24" s="8" t="s">
        <v>89</v>
      </c>
      <c r="H24" s="18"/>
      <c r="I24" s="19"/>
      <c r="J24" s="18"/>
      <c r="K24" s="18">
        <f t="shared" si="3"/>
        <v>0</v>
      </c>
      <c r="L24" s="18">
        <f t="shared" si="4"/>
        <v>0</v>
      </c>
      <c r="M24" s="18"/>
      <c r="N24" s="18"/>
      <c r="O24" s="18">
        <f t="shared" si="5"/>
        <v>0</v>
      </c>
      <c r="P24" s="18"/>
      <c r="Q24" s="18"/>
      <c r="R24" s="18"/>
      <c r="S24" s="18"/>
      <c r="T24" s="20"/>
    </row>
    <row r="25" s="1" customFormat="1" ht="14.25" hidden="1" spans="1:20">
      <c r="A25" s="15"/>
      <c r="B25" s="16"/>
      <c r="C25" s="8" t="s">
        <v>90</v>
      </c>
      <c r="D25" s="8"/>
      <c r="E25" s="14">
        <v>3208</v>
      </c>
      <c r="F25" s="10" t="s">
        <v>78</v>
      </c>
      <c r="G25" s="8" t="s">
        <v>91</v>
      </c>
      <c r="H25" s="18"/>
      <c r="I25" s="18"/>
      <c r="J25" s="18"/>
      <c r="K25" s="18">
        <f t="shared" si="3"/>
        <v>0</v>
      </c>
      <c r="L25" s="18">
        <f t="shared" si="4"/>
        <v>0</v>
      </c>
      <c r="M25" s="18"/>
      <c r="N25" s="18"/>
      <c r="O25" s="18">
        <f t="shared" si="5"/>
        <v>0</v>
      </c>
      <c r="P25" s="18"/>
      <c r="Q25" s="18"/>
      <c r="R25" s="18"/>
      <c r="S25" s="18"/>
      <c r="T25" s="20"/>
    </row>
    <row r="26" s="1" customFormat="1" ht="14.25" hidden="1" spans="1:20">
      <c r="A26" s="15"/>
      <c r="B26" s="16"/>
      <c r="C26" s="8" t="s">
        <v>92</v>
      </c>
      <c r="D26" s="8"/>
      <c r="E26" s="14" t="s">
        <v>93</v>
      </c>
      <c r="F26" s="10" t="s">
        <v>78</v>
      </c>
      <c r="G26" s="8" t="s">
        <v>94</v>
      </c>
      <c r="H26" s="18"/>
      <c r="I26" s="18"/>
      <c r="J26" s="18"/>
      <c r="K26" s="18">
        <f t="shared" ref="K26:K38" si="6">L26+O26+S26+T26</f>
        <v>0</v>
      </c>
      <c r="L26" s="18">
        <f t="shared" ref="L26:L38" si="7">M26+N26</f>
        <v>0</v>
      </c>
      <c r="M26" s="18"/>
      <c r="N26" s="18"/>
      <c r="O26" s="18">
        <f t="shared" ref="O26:O38" si="8">P26+Q26+R26</f>
        <v>0</v>
      </c>
      <c r="P26" s="18"/>
      <c r="Q26" s="18"/>
      <c r="R26" s="18"/>
      <c r="S26" s="18"/>
      <c r="T26" s="20"/>
    </row>
    <row r="27" s="1" customFormat="1" ht="14.25" hidden="1" spans="1:20">
      <c r="A27" s="15"/>
      <c r="B27" s="23"/>
      <c r="C27" s="24" t="s">
        <v>95</v>
      </c>
      <c r="D27" s="8" t="s">
        <v>96</v>
      </c>
      <c r="E27" s="14" t="s">
        <v>97</v>
      </c>
      <c r="F27" s="10" t="s">
        <v>96</v>
      </c>
      <c r="G27" s="8" t="s">
        <v>98</v>
      </c>
      <c r="H27" s="18"/>
      <c r="I27" s="18"/>
      <c r="J27" s="18"/>
      <c r="K27" s="18">
        <f t="shared" si="6"/>
        <v>0</v>
      </c>
      <c r="L27" s="18">
        <f t="shared" si="7"/>
        <v>0</v>
      </c>
      <c r="M27" s="18"/>
      <c r="N27" s="18"/>
      <c r="O27" s="18">
        <f t="shared" si="8"/>
        <v>0</v>
      </c>
      <c r="P27" s="18"/>
      <c r="Q27" s="18"/>
      <c r="R27" s="18"/>
      <c r="S27" s="18"/>
      <c r="T27" s="20"/>
    </row>
    <row r="28" s="1" customFormat="1" ht="14.25" hidden="1" spans="1:20">
      <c r="A28" s="15"/>
      <c r="B28" s="23"/>
      <c r="C28" s="25"/>
      <c r="D28" s="8" t="s">
        <v>99</v>
      </c>
      <c r="E28" s="14" t="s">
        <v>97</v>
      </c>
      <c r="F28" s="10" t="s">
        <v>99</v>
      </c>
      <c r="G28" s="8" t="s">
        <v>100</v>
      </c>
      <c r="H28" s="18"/>
      <c r="I28" s="18"/>
      <c r="J28" s="18"/>
      <c r="K28" s="18">
        <f t="shared" si="6"/>
        <v>0</v>
      </c>
      <c r="L28" s="18">
        <f t="shared" si="7"/>
        <v>0</v>
      </c>
      <c r="M28" s="18"/>
      <c r="N28" s="18"/>
      <c r="O28" s="18">
        <f t="shared" si="8"/>
        <v>0</v>
      </c>
      <c r="P28" s="18"/>
      <c r="Q28" s="18"/>
      <c r="R28" s="18"/>
      <c r="S28" s="18"/>
      <c r="T28" s="20"/>
    </row>
    <row r="29" s="1" customFormat="1" ht="14.25" hidden="1" spans="1:20">
      <c r="A29" s="15"/>
      <c r="B29" s="23"/>
      <c r="C29" s="26"/>
      <c r="D29" s="8" t="s">
        <v>101</v>
      </c>
      <c r="E29" s="14" t="s">
        <v>102</v>
      </c>
      <c r="F29" s="10" t="s">
        <v>78</v>
      </c>
      <c r="G29" s="8" t="s">
        <v>103</v>
      </c>
      <c r="H29" s="18"/>
      <c r="I29" s="18"/>
      <c r="J29" s="18"/>
      <c r="K29" s="18">
        <f t="shared" si="6"/>
        <v>0</v>
      </c>
      <c r="L29" s="18">
        <f t="shared" si="7"/>
        <v>0</v>
      </c>
      <c r="M29" s="18"/>
      <c r="N29" s="18"/>
      <c r="O29" s="18">
        <f t="shared" si="8"/>
        <v>0</v>
      </c>
      <c r="P29" s="18"/>
      <c r="Q29" s="18"/>
      <c r="R29" s="18"/>
      <c r="S29" s="18"/>
      <c r="T29" s="20"/>
    </row>
    <row r="30" s="1" customFormat="1" ht="25" customHeight="1" spans="1:20">
      <c r="A30" s="15"/>
      <c r="B30" s="16"/>
      <c r="C30" s="10" t="s">
        <v>104</v>
      </c>
      <c r="D30" s="8" t="s">
        <v>105</v>
      </c>
      <c r="E30" s="14">
        <v>3206</v>
      </c>
      <c r="F30" s="10" t="s">
        <v>78</v>
      </c>
      <c r="G30" s="8" t="s">
        <v>106</v>
      </c>
      <c r="H30" s="18"/>
      <c r="I30" s="18"/>
      <c r="J30" s="18"/>
      <c r="K30" s="18">
        <f t="shared" si="6"/>
        <v>0</v>
      </c>
      <c r="L30" s="18">
        <f t="shared" si="7"/>
        <v>0</v>
      </c>
      <c r="M30" s="18"/>
      <c r="N30" s="18"/>
      <c r="O30" s="18">
        <f t="shared" si="8"/>
        <v>0</v>
      </c>
      <c r="P30" s="18"/>
      <c r="Q30" s="18"/>
      <c r="R30" s="18"/>
      <c r="S30" s="18"/>
      <c r="T30" s="20"/>
    </row>
    <row r="31" s="1" customFormat="1" ht="25" customHeight="1" spans="1:20">
      <c r="A31" s="15"/>
      <c r="B31" s="16"/>
      <c r="C31" s="10"/>
      <c r="D31" s="8" t="s">
        <v>107</v>
      </c>
      <c r="E31" s="14">
        <v>3221</v>
      </c>
      <c r="F31" s="10" t="s">
        <v>78</v>
      </c>
      <c r="G31" s="8" t="s">
        <v>108</v>
      </c>
      <c r="H31" s="19"/>
      <c r="I31" s="19"/>
      <c r="J31" s="18"/>
      <c r="K31" s="18">
        <f t="shared" si="6"/>
        <v>0</v>
      </c>
      <c r="L31" s="18">
        <f t="shared" si="7"/>
        <v>0</v>
      </c>
      <c r="M31" s="18"/>
      <c r="N31" s="18"/>
      <c r="O31" s="18">
        <f t="shared" si="8"/>
        <v>0</v>
      </c>
      <c r="P31" s="18"/>
      <c r="Q31" s="18"/>
      <c r="R31" s="18"/>
      <c r="S31" s="18"/>
      <c r="T31" s="20"/>
    </row>
    <row r="32" s="1" customFormat="1" ht="37" customHeight="1" spans="1:20">
      <c r="A32" s="15"/>
      <c r="B32" s="16"/>
      <c r="C32" s="10"/>
      <c r="D32" s="8" t="s">
        <v>109</v>
      </c>
      <c r="E32" s="14" t="s">
        <v>110</v>
      </c>
      <c r="F32" s="10" t="s">
        <v>109</v>
      </c>
      <c r="G32" s="8" t="s">
        <v>111</v>
      </c>
      <c r="H32" s="19"/>
      <c r="I32" s="19"/>
      <c r="J32" s="18"/>
      <c r="K32" s="18">
        <f t="shared" si="6"/>
        <v>0</v>
      </c>
      <c r="L32" s="18">
        <f t="shared" si="7"/>
        <v>0</v>
      </c>
      <c r="M32" s="18"/>
      <c r="N32" s="18"/>
      <c r="O32" s="18">
        <f t="shared" si="8"/>
        <v>0</v>
      </c>
      <c r="P32" s="18"/>
      <c r="Q32" s="18"/>
      <c r="R32" s="18"/>
      <c r="S32" s="18"/>
      <c r="T32" s="20"/>
    </row>
    <row r="33" s="1" customFormat="1" ht="25" customHeight="1" spans="1:20">
      <c r="A33" s="15"/>
      <c r="B33" s="16" t="s">
        <v>112</v>
      </c>
      <c r="C33" s="8" t="s">
        <v>113</v>
      </c>
      <c r="D33" s="8"/>
      <c r="E33" s="14">
        <v>3125</v>
      </c>
      <c r="F33" s="10" t="s">
        <v>114</v>
      </c>
      <c r="G33" s="8" t="s">
        <v>115</v>
      </c>
      <c r="H33" s="18"/>
      <c r="I33" s="19"/>
      <c r="J33" s="18"/>
      <c r="K33" s="18">
        <f t="shared" si="6"/>
        <v>0</v>
      </c>
      <c r="L33" s="18">
        <f t="shared" si="7"/>
        <v>0</v>
      </c>
      <c r="M33" s="18"/>
      <c r="N33" s="18"/>
      <c r="O33" s="18">
        <f t="shared" si="8"/>
        <v>0</v>
      </c>
      <c r="P33" s="18"/>
      <c r="Q33" s="18"/>
      <c r="R33" s="18"/>
      <c r="S33" s="18"/>
      <c r="T33" s="20"/>
    </row>
    <row r="34" s="1" customFormat="1" ht="25" customHeight="1" spans="1:20">
      <c r="A34" s="15"/>
      <c r="B34" s="16"/>
      <c r="C34" s="8" t="s">
        <v>116</v>
      </c>
      <c r="D34" s="8"/>
      <c r="E34" s="14">
        <v>3126</v>
      </c>
      <c r="F34" s="10" t="s">
        <v>116</v>
      </c>
      <c r="G34" s="8" t="s">
        <v>117</v>
      </c>
      <c r="H34" s="18"/>
      <c r="I34" s="19"/>
      <c r="J34" s="18"/>
      <c r="K34" s="18">
        <f t="shared" si="6"/>
        <v>0</v>
      </c>
      <c r="L34" s="18">
        <f t="shared" si="7"/>
        <v>0</v>
      </c>
      <c r="M34" s="18"/>
      <c r="N34" s="18"/>
      <c r="O34" s="18">
        <f t="shared" si="8"/>
        <v>0</v>
      </c>
      <c r="P34" s="18"/>
      <c r="Q34" s="18"/>
      <c r="R34" s="18"/>
      <c r="S34" s="18"/>
      <c r="T34" s="20"/>
    </row>
    <row r="35" s="1" customFormat="1" ht="14.25" hidden="1" spans="1:20">
      <c r="A35" s="15"/>
      <c r="B35" s="16"/>
      <c r="C35" s="8" t="s">
        <v>118</v>
      </c>
      <c r="D35" s="8"/>
      <c r="E35" s="14">
        <v>3201</v>
      </c>
      <c r="F35" s="10" t="s">
        <v>118</v>
      </c>
      <c r="G35" s="8" t="s">
        <v>119</v>
      </c>
      <c r="H35" s="18"/>
      <c r="I35" s="19"/>
      <c r="J35" s="18"/>
      <c r="K35" s="18">
        <f t="shared" si="6"/>
        <v>0</v>
      </c>
      <c r="L35" s="18">
        <f t="shared" si="7"/>
        <v>0</v>
      </c>
      <c r="M35" s="18"/>
      <c r="N35" s="18"/>
      <c r="O35" s="18">
        <f t="shared" si="8"/>
        <v>0</v>
      </c>
      <c r="P35" s="18"/>
      <c r="Q35" s="18"/>
      <c r="R35" s="18"/>
      <c r="S35" s="18"/>
      <c r="T35" s="20"/>
    </row>
    <row r="36" s="1" customFormat="1" ht="14.25" hidden="1" spans="1:20">
      <c r="A36" s="15"/>
      <c r="B36" s="16"/>
      <c r="C36" s="8" t="s">
        <v>120</v>
      </c>
      <c r="D36" s="8"/>
      <c r="E36" s="14">
        <v>3204</v>
      </c>
      <c r="F36" s="10" t="s">
        <v>121</v>
      </c>
      <c r="G36" s="8" t="s">
        <v>122</v>
      </c>
      <c r="H36" s="18"/>
      <c r="I36" s="19"/>
      <c r="J36" s="18"/>
      <c r="K36" s="18">
        <f t="shared" si="6"/>
        <v>0</v>
      </c>
      <c r="L36" s="18">
        <f t="shared" si="7"/>
        <v>0</v>
      </c>
      <c r="M36" s="18"/>
      <c r="N36" s="18"/>
      <c r="O36" s="18">
        <f t="shared" si="8"/>
        <v>0</v>
      </c>
      <c r="P36" s="18"/>
      <c r="Q36" s="18"/>
      <c r="R36" s="18"/>
      <c r="S36" s="18"/>
      <c r="T36" s="20"/>
    </row>
    <row r="37" s="1" customFormat="1" ht="37" customHeight="1" spans="1:20">
      <c r="A37" s="15"/>
      <c r="B37" s="10" t="s">
        <v>123</v>
      </c>
      <c r="C37" s="27" t="s">
        <v>124</v>
      </c>
      <c r="D37" s="27"/>
      <c r="E37" s="28">
        <v>3137</v>
      </c>
      <c r="F37" s="10" t="s">
        <v>78</v>
      </c>
      <c r="G37" s="8" t="s">
        <v>125</v>
      </c>
      <c r="H37" s="19">
        <v>3351.78</v>
      </c>
      <c r="I37" s="19">
        <v>3351.78</v>
      </c>
      <c r="J37" s="18">
        <v>8218712.89</v>
      </c>
      <c r="K37" s="18">
        <f t="shared" si="6"/>
        <v>821875.769999999</v>
      </c>
      <c r="L37" s="18">
        <f t="shared" si="7"/>
        <v>392238.489999999</v>
      </c>
      <c r="M37" s="18">
        <v>0</v>
      </c>
      <c r="N37" s="18">
        <v>392238.489999999</v>
      </c>
      <c r="O37" s="18">
        <f t="shared" si="8"/>
        <v>310046.27</v>
      </c>
      <c r="P37" s="18">
        <v>310046.27</v>
      </c>
      <c r="Q37" s="18">
        <v>0</v>
      </c>
      <c r="R37" s="18">
        <v>0</v>
      </c>
      <c r="S37" s="18">
        <v>0</v>
      </c>
      <c r="T37" s="20">
        <v>119591.01</v>
      </c>
    </row>
    <row r="38" s="1" customFormat="1" ht="13" hidden="1" customHeight="1" spans="1:20">
      <c r="A38" s="15"/>
      <c r="B38" s="10" t="s">
        <v>126</v>
      </c>
      <c r="C38" s="29" t="s">
        <v>127</v>
      </c>
      <c r="D38" s="30"/>
      <c r="E38" s="28" t="s">
        <v>128</v>
      </c>
      <c r="F38" s="10" t="s">
        <v>85</v>
      </c>
      <c r="G38" s="8" t="s">
        <v>129</v>
      </c>
      <c r="H38" s="19"/>
      <c r="I38" s="19"/>
      <c r="J38" s="18"/>
      <c r="K38" s="18">
        <f t="shared" si="6"/>
        <v>0</v>
      </c>
      <c r="L38" s="18">
        <f t="shared" si="7"/>
        <v>0</v>
      </c>
      <c r="M38" s="18"/>
      <c r="N38" s="18"/>
      <c r="O38" s="18">
        <f t="shared" si="8"/>
        <v>0</v>
      </c>
      <c r="P38" s="18"/>
      <c r="Q38" s="18"/>
      <c r="R38" s="18"/>
      <c r="S38" s="18"/>
      <c r="T38" s="20"/>
    </row>
    <row r="39" s="1" customFormat="1" ht="25" customHeight="1" spans="1:20">
      <c r="A39" s="15"/>
      <c r="B39" s="8" t="s">
        <v>130</v>
      </c>
      <c r="C39" s="8"/>
      <c r="D39" s="8"/>
      <c r="E39" s="14"/>
      <c r="F39" s="10"/>
      <c r="G39" s="8" t="s">
        <v>131</v>
      </c>
      <c r="H39" s="18">
        <f>SUM(H4:H38)</f>
        <v>6316.78</v>
      </c>
      <c r="I39" s="18">
        <f>SUM(I4:I38)</f>
        <v>6316.78</v>
      </c>
      <c r="J39" s="18">
        <f>SUM(J4:J38)</f>
        <v>86404212.89</v>
      </c>
      <c r="K39" s="18">
        <f>SUM(K4:K38)</f>
        <v>4322781.77</v>
      </c>
      <c r="L39" s="18">
        <f t="shared" ref="L39:U39" si="9">SUM(L4:L38)</f>
        <v>929825.529999999</v>
      </c>
      <c r="M39" s="18">
        <f t="shared" si="9"/>
        <v>1103.55</v>
      </c>
      <c r="N39" s="18">
        <f t="shared" si="9"/>
        <v>928721.979999999</v>
      </c>
      <c r="O39" s="18">
        <f t="shared" si="9"/>
        <v>1204637.63</v>
      </c>
      <c r="P39" s="18">
        <f t="shared" si="9"/>
        <v>1109226.83</v>
      </c>
      <c r="Q39" s="18">
        <f t="shared" si="9"/>
        <v>0</v>
      </c>
      <c r="R39" s="18">
        <f t="shared" si="9"/>
        <v>95410.8</v>
      </c>
      <c r="S39" s="18">
        <f t="shared" si="9"/>
        <v>0</v>
      </c>
      <c r="T39" s="18">
        <f t="shared" si="9"/>
        <v>2188318.61</v>
      </c>
    </row>
    <row r="40" s="1" customFormat="1" ht="25" customHeight="1" spans="1:20">
      <c r="A40" s="10" t="s">
        <v>132</v>
      </c>
      <c r="B40" s="10"/>
      <c r="C40" s="8" t="s">
        <v>133</v>
      </c>
      <c r="D40" s="8"/>
      <c r="E40" s="14" t="s">
        <v>134</v>
      </c>
      <c r="F40" s="10" t="s">
        <v>78</v>
      </c>
      <c r="G40" s="8" t="s">
        <v>135</v>
      </c>
      <c r="H40" s="19">
        <v>1</v>
      </c>
      <c r="I40" s="19">
        <v>1</v>
      </c>
      <c r="J40" s="18">
        <v>1116000</v>
      </c>
      <c r="K40" s="18">
        <f>L40+O40+S40+T40</f>
        <v>425</v>
      </c>
      <c r="L40" s="18">
        <f>M40+N40</f>
        <v>85</v>
      </c>
      <c r="M40" s="18">
        <v>0</v>
      </c>
      <c r="N40" s="18">
        <v>85</v>
      </c>
      <c r="O40" s="18">
        <f>P40+Q40+R40</f>
        <v>127.5</v>
      </c>
      <c r="P40" s="18">
        <v>127.5</v>
      </c>
      <c r="Q40" s="18">
        <v>0</v>
      </c>
      <c r="R40" s="18">
        <v>0</v>
      </c>
      <c r="S40" s="18">
        <v>0</v>
      </c>
      <c r="T40" s="20">
        <v>212.5</v>
      </c>
    </row>
    <row r="41" s="1" customFormat="1" ht="25" customHeight="1" spans="1:20">
      <c r="A41" s="10"/>
      <c r="B41" s="10"/>
      <c r="C41" s="8" t="s">
        <v>136</v>
      </c>
      <c r="D41" s="8"/>
      <c r="E41" s="14">
        <v>3218</v>
      </c>
      <c r="F41" s="10" t="s">
        <v>78</v>
      </c>
      <c r="G41" s="8" t="s">
        <v>137</v>
      </c>
      <c r="H41" s="19"/>
      <c r="I41" s="19"/>
      <c r="J41" s="18"/>
      <c r="K41" s="18">
        <f>L41+O41+S41+T41</f>
        <v>0</v>
      </c>
      <c r="L41" s="18">
        <f>M41+N41</f>
        <v>0</v>
      </c>
      <c r="M41" s="18"/>
      <c r="N41" s="18"/>
      <c r="O41" s="18">
        <f>P41+Q41+R41</f>
        <v>0</v>
      </c>
      <c r="P41" s="18"/>
      <c r="Q41" s="18"/>
      <c r="R41" s="18"/>
      <c r="S41" s="18"/>
      <c r="T41" s="20"/>
    </row>
    <row r="42" s="1" customFormat="1" ht="25" customHeight="1" spans="1:20">
      <c r="A42" s="10"/>
      <c r="B42" s="10"/>
      <c r="C42" s="8" t="s">
        <v>130</v>
      </c>
      <c r="D42" s="8"/>
      <c r="E42" s="14"/>
      <c r="F42" s="8"/>
      <c r="G42" s="8" t="s">
        <v>138</v>
      </c>
      <c r="H42" s="18">
        <f t="shared" ref="H42:U42" si="10">SUM(H40:H41)</f>
        <v>1</v>
      </c>
      <c r="I42" s="18">
        <f t="shared" si="10"/>
        <v>1</v>
      </c>
      <c r="J42" s="18">
        <f t="shared" si="10"/>
        <v>1116000</v>
      </c>
      <c r="K42" s="18">
        <f t="shared" si="10"/>
        <v>425</v>
      </c>
      <c r="L42" s="18">
        <f t="shared" si="10"/>
        <v>85</v>
      </c>
      <c r="M42" s="18">
        <f t="shared" si="10"/>
        <v>0</v>
      </c>
      <c r="N42" s="18">
        <f t="shared" si="10"/>
        <v>85</v>
      </c>
      <c r="O42" s="18">
        <f t="shared" si="10"/>
        <v>127.5</v>
      </c>
      <c r="P42" s="18">
        <f t="shared" si="10"/>
        <v>127.5</v>
      </c>
      <c r="Q42" s="18">
        <f t="shared" si="10"/>
        <v>0</v>
      </c>
      <c r="R42" s="18">
        <f t="shared" si="10"/>
        <v>0</v>
      </c>
      <c r="S42" s="18">
        <f t="shared" si="10"/>
        <v>0</v>
      </c>
      <c r="T42" s="18">
        <f t="shared" si="10"/>
        <v>212.5</v>
      </c>
    </row>
    <row r="43" s="3" customFormat="1" ht="25" customHeight="1" spans="1:20">
      <c r="A43" s="8" t="s">
        <v>139</v>
      </c>
      <c r="B43" s="8"/>
      <c r="C43" s="8"/>
      <c r="D43" s="8"/>
      <c r="E43" s="14"/>
      <c r="F43" s="8"/>
      <c r="G43" s="31"/>
      <c r="H43" s="18">
        <f>H39+H42</f>
        <v>6317.78</v>
      </c>
      <c r="I43" s="18">
        <f t="shared" ref="I43:U43" si="11">I39+I42</f>
        <v>6317.78</v>
      </c>
      <c r="J43" s="18">
        <f t="shared" si="11"/>
        <v>87520212.89</v>
      </c>
      <c r="K43" s="18">
        <f t="shared" si="11"/>
        <v>4323206.77</v>
      </c>
      <c r="L43" s="18">
        <f t="shared" si="11"/>
        <v>929910.529999999</v>
      </c>
      <c r="M43" s="18">
        <f t="shared" si="11"/>
        <v>1103.55</v>
      </c>
      <c r="N43" s="18">
        <f t="shared" si="11"/>
        <v>928806.979999999</v>
      </c>
      <c r="O43" s="18">
        <f t="shared" si="11"/>
        <v>1204765.13</v>
      </c>
      <c r="P43" s="18">
        <f t="shared" si="11"/>
        <v>1109354.33</v>
      </c>
      <c r="Q43" s="18">
        <f t="shared" si="11"/>
        <v>0</v>
      </c>
      <c r="R43" s="18">
        <f t="shared" si="11"/>
        <v>95410.8</v>
      </c>
      <c r="S43" s="18">
        <f t="shared" si="11"/>
        <v>0</v>
      </c>
      <c r="T43" s="18">
        <f t="shared" si="11"/>
        <v>2188531.11</v>
      </c>
    </row>
    <row r="44" s="4" customFormat="1" ht="25" customHeight="1" spans="1:20">
      <c r="A44" s="32" t="s">
        <v>140</v>
      </c>
      <c r="B44" s="32"/>
      <c r="C44" s="32"/>
      <c r="D44" s="32"/>
      <c r="E44" s="33"/>
      <c r="F44" s="32"/>
      <c r="G44" s="34"/>
      <c r="H44" s="35"/>
      <c r="I44" s="35"/>
      <c r="J44" s="18"/>
      <c r="K44" s="18"/>
      <c r="L44" s="18">
        <v>2496335.35999989</v>
      </c>
      <c r="M44" s="18"/>
      <c r="N44" s="18"/>
      <c r="O44" s="18">
        <v>3393995.39</v>
      </c>
      <c r="P44" s="18"/>
      <c r="Q44" s="18"/>
      <c r="R44" s="18"/>
      <c r="S44" s="18"/>
      <c r="T44" s="18"/>
    </row>
    <row r="45" s="4" customFormat="1" ht="25" customHeight="1" spans="1:20">
      <c r="A45" s="32" t="s">
        <v>141</v>
      </c>
      <c r="B45" s="32"/>
      <c r="C45" s="32"/>
      <c r="D45" s="32"/>
      <c r="E45" s="33"/>
      <c r="F45" s="32"/>
      <c r="G45" s="34"/>
      <c r="H45" s="35"/>
      <c r="I45" s="35"/>
      <c r="J45" s="18"/>
      <c r="K45" s="18"/>
      <c r="L45" s="18">
        <v>2496335.35999989</v>
      </c>
      <c r="M45" s="18"/>
      <c r="N45" s="18"/>
      <c r="O45" s="18">
        <v>3393995.39</v>
      </c>
      <c r="P45" s="18"/>
      <c r="Q45" s="18"/>
      <c r="R45" s="18"/>
      <c r="S45" s="18"/>
      <c r="T45" s="18"/>
    </row>
    <row r="46" s="4" customFormat="1" ht="25" customHeight="1" spans="1:20">
      <c r="A46" s="32" t="s">
        <v>142</v>
      </c>
      <c r="B46" s="32"/>
      <c r="C46" s="32"/>
      <c r="D46" s="32"/>
      <c r="E46" s="33"/>
      <c r="F46" s="32"/>
      <c r="G46" s="34"/>
      <c r="H46" s="35"/>
      <c r="I46" s="35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="4" customFormat="1" ht="25" customHeight="1" spans="1:20">
      <c r="A47" s="32" t="s">
        <v>143</v>
      </c>
      <c r="B47" s="32"/>
      <c r="C47" s="32"/>
      <c r="D47" s="32"/>
      <c r="E47" s="33"/>
      <c r="F47" s="32"/>
      <c r="G47" s="34"/>
      <c r="H47" s="35"/>
      <c r="I47" s="35"/>
      <c r="J47" s="35"/>
      <c r="K47" s="35"/>
      <c r="L47" s="35">
        <f t="shared" ref="L47:R47" si="12">L43-L44+L45-L46</f>
        <v>929910.529999999</v>
      </c>
      <c r="M47" s="35">
        <f t="shared" si="12"/>
        <v>1103.55</v>
      </c>
      <c r="N47" s="35">
        <f t="shared" si="12"/>
        <v>928806.979999999</v>
      </c>
      <c r="O47" s="35">
        <f t="shared" si="12"/>
        <v>1204765.13</v>
      </c>
      <c r="P47" s="35">
        <f t="shared" si="12"/>
        <v>1109354.33</v>
      </c>
      <c r="Q47" s="35">
        <f t="shared" si="12"/>
        <v>0</v>
      </c>
      <c r="R47" s="35">
        <f t="shared" si="12"/>
        <v>95410.8</v>
      </c>
      <c r="S47" s="35"/>
      <c r="T47" s="35"/>
    </row>
    <row r="48" ht="21" customHeight="1"/>
    <row r="49" ht="50" customHeight="1" spans="1:13">
      <c r="A49" s="36" t="s">
        <v>144</v>
      </c>
      <c r="B49" s="36"/>
      <c r="C49" s="36"/>
      <c r="D49" s="36"/>
      <c r="E49" s="36"/>
      <c r="F49" s="36"/>
      <c r="G49" s="36"/>
      <c r="H49" s="36"/>
      <c r="I49" s="36"/>
      <c r="J49" s="36"/>
    </row>
    <row r="51" spans="1:13">
      <c r="I51"/>
    </row>
    <row r="53" spans="1:13">
      <c r="M53" s="37"/>
    </row>
  </sheetData>
  <mergeCells count="38">
    <mergeCell ref="A1:T1"/>
    <mergeCell ref="A2:D2"/>
    <mergeCell ref="A3:D3"/>
    <mergeCell ref="C8:D8"/>
    <mergeCell ref="C20:D20"/>
    <mergeCell ref="C21:D21"/>
    <mergeCell ref="C22:D22"/>
    <mergeCell ref="C23:D23"/>
    <mergeCell ref="C24:D24"/>
    <mergeCell ref="C25:D25"/>
    <mergeCell ref="C26:D26"/>
    <mergeCell ref="C33:D33"/>
    <mergeCell ref="C34:D34"/>
    <mergeCell ref="C35:D35"/>
    <mergeCell ref="C36:D36"/>
    <mergeCell ref="C37:D37"/>
    <mergeCell ref="C38:D38"/>
    <mergeCell ref="B39:D39"/>
    <mergeCell ref="C40:D40"/>
    <mergeCell ref="C41:D41"/>
    <mergeCell ref="C42:D42"/>
    <mergeCell ref="A43:D43"/>
    <mergeCell ref="A44:D44"/>
    <mergeCell ref="A45:D45"/>
    <mergeCell ref="A46:D46"/>
    <mergeCell ref="A47:D47"/>
    <mergeCell ref="A49:J49"/>
    <mergeCell ref="A4:A39"/>
    <mergeCell ref="B4:B21"/>
    <mergeCell ref="B22:B32"/>
    <mergeCell ref="B33:B36"/>
    <mergeCell ref="C4:C5"/>
    <mergeCell ref="C6:C7"/>
    <mergeCell ref="C9:C10"/>
    <mergeCell ref="C11:C19"/>
    <mergeCell ref="C27:C29"/>
    <mergeCell ref="C30:C32"/>
    <mergeCell ref="A40:B42"/>
  </mergeCells>
  <printOptions horizontalCentered="1"/>
  <pageMargins left="0.0784722222222222" right="0.0784722222222222" top="0.590277777777778" bottom="0.472222222222222" header="0.314583333333333" footer="0.314583333333333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表2清算表-对外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何荣勋</dc:creator>
  <cp:lastModifiedBy>周小青</cp:lastModifiedBy>
  <dcterms:created xsi:type="dcterms:W3CDTF">2019-09-12T13:42:00Z</dcterms:created>
  <cp:lastPrinted>2019-09-26T07:40:00Z</cp:lastPrinted>
  <dcterms:modified xsi:type="dcterms:W3CDTF">2026-06-01T02:19:17Z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50659ADBFAC94FE9A912714D48E57599</vt:lpwstr>
  </property>
  <property fmtid="{D5CDD505-2E9C-101B-9397-08002B2CF9AE}" pid="5" name="CalculationRule">
    <vt:i4>0</vt:i4>
  </property>
</Properties>
</file>