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建设清单样张-新丰村" sheetId="4" r:id="rId1"/>
    <sheet name="建设清单-岑卜村" sheetId="8" r:id="rId2"/>
    <sheet name="自评表-新丰村" sheetId="7" r:id="rId3"/>
    <sheet name="自评表-岑卜村" sheetId="9" r:id="rId4"/>
  </sheets>
  <definedNames>
    <definedName name="_xlnm.Print_Titles" localSheetId="0">'建设清单样张-新丰村'!$8:$10</definedName>
    <definedName name="_xlnm.Print_Titles" localSheetId="2">'自评表-新丰村'!$4:$4</definedName>
    <definedName name="_xlnm.Print_Titles" localSheetId="3">'自评表-岑卜村'!$4:$4</definedName>
    <definedName name="_xlnm.Print_Area" localSheetId="0">'建设清单样张-新丰村'!$A$1:$P$37</definedName>
    <definedName name="_xlnm.Print_Area" localSheetId="1">'建设清单-岑卜村'!$A$1:$P$36</definedName>
    <definedName name="_xlnm.Print_Titles" localSheetId="1">'建设清单-岑卜村'!$8:$10</definedName>
  </definedNames>
  <calcPr calcId="144525" concurrentCalc="0"/>
</workbook>
</file>

<file path=xl/sharedStrings.xml><?xml version="1.0" encoding="utf-8"?>
<sst xmlns="http://schemas.openxmlformats.org/spreadsheetml/2006/main" count="384" uniqueCount="221">
  <si>
    <t>附件1</t>
  </si>
  <si>
    <t>乡村振兴示范村建设清单（2022年版）</t>
  </si>
  <si>
    <r>
      <rPr>
        <u/>
        <sz val="10"/>
        <color rgb="FF000000"/>
        <rFont val="仿宋_GB2312"/>
        <charset val="134"/>
      </rPr>
      <t xml:space="preserve">   青浦   </t>
    </r>
    <r>
      <rPr>
        <sz val="10"/>
        <color rgb="FF000000"/>
        <rFont val="仿宋_GB2312"/>
        <charset val="134"/>
      </rPr>
      <t>区</t>
    </r>
    <r>
      <rPr>
        <u/>
        <sz val="10"/>
        <color rgb="FF000000"/>
        <rFont val="仿宋_GB2312"/>
        <charset val="134"/>
      </rPr>
      <t xml:space="preserve">   重固  </t>
    </r>
    <r>
      <rPr>
        <sz val="10"/>
        <color rgb="FF000000"/>
        <rFont val="仿宋_GB2312"/>
        <charset val="134"/>
      </rPr>
      <t>乡镇（街道）</t>
    </r>
    <r>
      <rPr>
        <u/>
        <sz val="10"/>
        <color rgb="FF000000"/>
        <rFont val="仿宋_GB2312"/>
        <charset val="134"/>
      </rPr>
      <t xml:space="preserve">  新丰  </t>
    </r>
    <r>
      <rPr>
        <sz val="10"/>
        <color rgb="FF000000"/>
        <rFont val="仿宋_GB2312"/>
        <charset val="134"/>
      </rPr>
      <t>村</t>
    </r>
  </si>
  <si>
    <r>
      <rPr>
        <sz val="10"/>
        <color theme="1"/>
        <rFont val="仿宋_GB2312"/>
        <charset val="134"/>
      </rPr>
      <t>村域面积：</t>
    </r>
    <r>
      <rPr>
        <u/>
        <sz val="10"/>
        <color theme="1"/>
        <rFont val="仿宋_GB2312"/>
        <charset val="134"/>
      </rPr>
      <t xml:space="preserve">   3.84      </t>
    </r>
    <r>
      <rPr>
        <sz val="10"/>
        <color theme="1"/>
        <rFont val="仿宋_GB2312"/>
        <charset val="134"/>
      </rPr>
      <t>（平方公里）     农户数：</t>
    </r>
    <r>
      <rPr>
        <u/>
        <sz val="10"/>
        <color theme="1"/>
        <rFont val="仿宋_GB2312"/>
        <charset val="134"/>
      </rPr>
      <t xml:space="preserve">     719       </t>
    </r>
    <r>
      <rPr>
        <sz val="10"/>
        <color theme="1"/>
        <rFont val="仿宋_GB2312"/>
        <charset val="134"/>
      </rPr>
      <t>（户）</t>
    </r>
  </si>
  <si>
    <r>
      <rPr>
        <sz val="10"/>
        <color theme="1"/>
        <rFont val="仿宋_GB2312"/>
        <charset val="134"/>
      </rPr>
      <t>计划实施项目数：</t>
    </r>
    <r>
      <rPr>
        <u/>
        <sz val="10"/>
        <color theme="1"/>
        <rFont val="仿宋_GB2312"/>
        <charset val="134"/>
      </rPr>
      <t xml:space="preserve">     14       </t>
    </r>
    <r>
      <rPr>
        <sz val="10"/>
        <color theme="1"/>
        <rFont val="仿宋_GB2312"/>
        <charset val="134"/>
      </rPr>
      <t>（个）     实际完成：</t>
    </r>
    <r>
      <rPr>
        <u/>
        <sz val="10"/>
        <color theme="1"/>
        <rFont val="仿宋_GB2312"/>
        <charset val="134"/>
      </rPr>
      <t xml:space="preserve">     14       </t>
    </r>
    <r>
      <rPr>
        <sz val="10"/>
        <color theme="1"/>
        <rFont val="仿宋_GB2312"/>
        <charset val="134"/>
      </rPr>
      <t>（个）</t>
    </r>
  </si>
  <si>
    <r>
      <rPr>
        <sz val="10"/>
        <color theme="1"/>
        <rFont val="仿宋_GB2312"/>
        <charset val="134"/>
      </rPr>
      <t>总投资：</t>
    </r>
    <r>
      <rPr>
        <u/>
        <sz val="10"/>
        <color theme="1"/>
        <rFont val="仿宋_GB2312"/>
        <charset val="134"/>
      </rPr>
      <t xml:space="preserve">  10987.3  </t>
    </r>
    <r>
      <rPr>
        <sz val="10"/>
        <color theme="1"/>
        <rFont val="仿宋_GB2312"/>
        <charset val="134"/>
      </rPr>
      <t>（万元）。其中：条线整合项目</t>
    </r>
    <r>
      <rPr>
        <u/>
        <sz val="10"/>
        <color theme="1"/>
        <rFont val="仿宋_GB2312"/>
        <charset val="134"/>
      </rPr>
      <t xml:space="preserve">  4285.08  </t>
    </r>
    <r>
      <rPr>
        <sz val="10"/>
        <color theme="1"/>
        <rFont val="仿宋_GB2312"/>
        <charset val="134"/>
      </rPr>
      <t>（万元），示范村项目</t>
    </r>
    <r>
      <rPr>
        <u/>
        <sz val="10"/>
        <color theme="1"/>
        <rFont val="仿宋_GB2312"/>
        <charset val="134"/>
      </rPr>
      <t xml:space="preserve">  5462.22  </t>
    </r>
    <r>
      <rPr>
        <sz val="10"/>
        <color theme="1"/>
        <rFont val="仿宋_GB2312"/>
        <charset val="134"/>
      </rPr>
      <t>（万元），社会资本投入项目</t>
    </r>
    <r>
      <rPr>
        <u/>
        <sz val="10"/>
        <color theme="1"/>
        <rFont val="仿宋_GB2312"/>
        <charset val="134"/>
      </rPr>
      <t xml:space="preserve">  0  </t>
    </r>
    <r>
      <rPr>
        <sz val="10"/>
        <color theme="1"/>
        <rFont val="仿宋_GB2312"/>
        <charset val="134"/>
      </rPr>
      <t>（万元），其他项目</t>
    </r>
    <r>
      <rPr>
        <u/>
        <sz val="10"/>
        <color theme="1"/>
        <rFont val="仿宋_GB2312"/>
        <charset val="134"/>
      </rPr>
      <t xml:space="preserve">  1240  </t>
    </r>
    <r>
      <rPr>
        <sz val="10"/>
        <color theme="1"/>
        <rFont val="仿宋_GB2312"/>
        <charset val="134"/>
      </rPr>
      <t>（万元）。</t>
    </r>
  </si>
  <si>
    <t xml:space="preserve">类别                  </t>
  </si>
  <si>
    <t>序号</t>
  </si>
  <si>
    <t xml:space="preserve">建设项目                                                      </t>
  </si>
  <si>
    <t>工程总量</t>
  </si>
  <si>
    <t xml:space="preserve">建设内容                                   </t>
  </si>
  <si>
    <t xml:space="preserve">项目属性（√） </t>
  </si>
  <si>
    <t>资金投入（万元）</t>
  </si>
  <si>
    <t>条线  整合        项目</t>
  </si>
  <si>
    <t xml:space="preserve">示范村项目（发改委一体化立项）  </t>
  </si>
  <si>
    <t>社会     资本           投入   项目</t>
  </si>
  <si>
    <t>其他 项目</t>
  </si>
  <si>
    <t xml:space="preserve">总计                </t>
  </si>
  <si>
    <t>其中</t>
  </si>
  <si>
    <t>项目名称</t>
  </si>
  <si>
    <t xml:space="preserve">市             </t>
  </si>
  <si>
    <t xml:space="preserve">区              </t>
  </si>
  <si>
    <t xml:space="preserve">镇           </t>
  </si>
  <si>
    <t xml:space="preserve">村集体及村民    </t>
  </si>
  <si>
    <t xml:space="preserve">社会资本         </t>
  </si>
  <si>
    <t>农民相对   集中居住</t>
  </si>
  <si>
    <t>保留居住区                农房翻建更新</t>
  </si>
  <si>
    <t>32户</t>
  </si>
  <si>
    <t>农民农房翻建：涉及户数31户</t>
  </si>
  <si>
    <t>√</t>
  </si>
  <si>
    <t>对村内农民危房修缮1户</t>
  </si>
  <si>
    <t>危房改建</t>
  </si>
  <si>
    <t>市政基础 设施建设</t>
  </si>
  <si>
    <t xml:space="preserve">路桥建设               </t>
  </si>
  <si>
    <t>8.7公里</t>
  </si>
  <si>
    <t>道路提升改造：共涉及8公里，白改黑26486平方米，道路拓宽10720平方米，道路整修3800平方米，增设路灯90盏。</t>
  </si>
  <si>
    <r>
      <rPr>
        <b/>
        <sz val="10"/>
        <color rgb="FF000000"/>
        <rFont val="仿宋_GB2312"/>
        <charset val="134"/>
      </rPr>
      <t>示范村打包项目（</t>
    </r>
    <r>
      <rPr>
        <sz val="10"/>
        <color rgb="FF000000"/>
        <rFont val="仿宋_GB2312"/>
        <charset val="134"/>
      </rPr>
      <t>包含道路、公厕、部分公共服务中心、公共空间、庭院、小三园及农宅风貌提升等内容）</t>
    </r>
  </si>
  <si>
    <t>桥梁风貌提升：3座。</t>
  </si>
  <si>
    <t>新丰村道路景观提升项目</t>
  </si>
  <si>
    <t>道路提档升级：对新丰支三路道路进行提档升级，包括道路拓宽，桥梁维修，路灯，绿化等附属设施，涉及696米。</t>
  </si>
  <si>
    <t>新丰支路道路提档升级</t>
  </si>
  <si>
    <t xml:space="preserve">环卫设施建设                    </t>
  </si>
  <si>
    <t>1个</t>
  </si>
  <si>
    <t>公厕改造：改建成三类厕所1座。</t>
  </si>
  <si>
    <t>投资列入打包项目</t>
  </si>
  <si>
    <t>市政管线建设</t>
  </si>
  <si>
    <t>590户</t>
  </si>
  <si>
    <t>“三线”整治：对村域内供电线、通信线、广播电视线等“三线”进行整理，杆线移位60处。</t>
  </si>
  <si>
    <t>新丰村三线整治项目</t>
  </si>
  <si>
    <t>公共服务       设施建设</t>
  </si>
  <si>
    <t>公服中心建设</t>
  </si>
  <si>
    <t xml:space="preserve">15个/ 4450               平方米                                       </t>
  </si>
  <si>
    <t>幸福社区建设：将原有村委会主楼、附属楼、为民活动室，便民商店等进行修缮，打造成幸福社区，共计900平方米。</t>
  </si>
  <si>
    <t>幸福社区</t>
  </si>
  <si>
    <t>为民综合服务中心风貌提升：外立面风貌提升700平方米。</t>
  </si>
  <si>
    <t>村集体闲置用房改造：对闲置房屋进行改造1100平方米。</t>
  </si>
  <si>
    <t>农用仓库及场地修缮：涉及6处，共600平方米（尹泾、新华、金泾、金北、庄家台、朱家墩）。</t>
  </si>
  <si>
    <t>产业展示中心：490平方米，存量集体用房改建。</t>
  </si>
  <si>
    <t>新丰村环境景观提升项目</t>
  </si>
  <si>
    <t>卫生室改建：卫生室标准化改造提升120平方米。</t>
  </si>
  <si>
    <t>卫生室改建</t>
  </si>
  <si>
    <t>智慧乡村类                项目建设</t>
  </si>
  <si>
    <t>建设城运分中心：推进一网统管，提升综治能力。</t>
  </si>
  <si>
    <t>城运分中心</t>
  </si>
  <si>
    <t>生态环境    建设</t>
  </si>
  <si>
    <t>村庄绿化造林</t>
  </si>
  <si>
    <t>44906平方米</t>
  </si>
  <si>
    <t>道路、农田、林下绿化提升：36170平方米。</t>
  </si>
  <si>
    <t>河道绿化：8736平方米。</t>
  </si>
  <si>
    <t xml:space="preserve">公共空间及              景观小品建设           </t>
  </si>
  <si>
    <t>24处</t>
  </si>
  <si>
    <t>新增健身点：11个自然村各1处；
农居点公共空间景观：7处；
增加节点标识：3个；
田间小品：3个。</t>
  </si>
  <si>
    <t>美丽庭院及               “小三园”建设</t>
  </si>
  <si>
    <t>587户</t>
  </si>
  <si>
    <t>美丽庭院建设：涉及587户，宅前屋后小三园建设，局部增设篱笆等。</t>
  </si>
  <si>
    <t>农宅风貌提升</t>
  </si>
  <si>
    <t>313幢</t>
  </si>
  <si>
    <t>农宅风貌提升：涉及313户，对房屋外立面进行统一风貌提升。</t>
  </si>
  <si>
    <t>现代农业   产业建设</t>
  </si>
  <si>
    <t>高标准农田        建设</t>
  </si>
  <si>
    <t>1处/1130亩</t>
  </si>
  <si>
    <t>高标准设施菜田建设：1130亩，集保鲜冷藏设备、废弃物无害化处理设施、育苗配套设施等一体。</t>
  </si>
  <si>
    <t>新丰村2019年农田建设项目</t>
  </si>
  <si>
    <t>新产业       新业态建设</t>
  </si>
  <si>
    <t>文化创意类                项目建设</t>
  </si>
  <si>
    <t>月山丹青馆建设：利用闲置仓库改造成月山丹青馆，占地面积107平方米，充分挖掘任仁发历史文化资源，展示文化特色。</t>
  </si>
  <si>
    <t>其他发展类项目</t>
  </si>
  <si>
    <t>文化建设类</t>
  </si>
  <si>
    <t>“最美”评选活动：结合重固镇文化特色，深入开展“最美家庭”、“最美妯娌”、“最美媳妇”、“最美重固人”等推选活动。村规民约、道德公约修编和村史撰写：结合乡村振兴，挖掘文化特色，开展村规民约、道德公约修编和村史撰写工作。</t>
  </si>
  <si>
    <t>“最美”评选活动</t>
  </si>
  <si>
    <t>治理管理类</t>
  </si>
  <si>
    <t>五星四责管理：强化“四责管理、三色挂牌”出租房管理和村民小组（长）五星考评工作，建立健全治理体系。说理堂睦邻点建设：搭建村民自治平台，开展说理堂睦邻点规范化建设6处，推进民主自治。</t>
  </si>
  <si>
    <t>五星四责管理</t>
  </si>
  <si>
    <t>合计</t>
  </si>
  <si>
    <t>14个</t>
  </si>
  <si>
    <t>-----</t>
  </si>
  <si>
    <t>说明：示范村发改委一体化打包项目涉及的资金无需分解，在表前表述。</t>
  </si>
  <si>
    <r>
      <rPr>
        <u/>
        <sz val="12"/>
        <color theme="1"/>
        <rFont val="仿宋_GB2312"/>
        <charset val="134"/>
      </rPr>
      <t xml:space="preserve">    青浦    </t>
    </r>
    <r>
      <rPr>
        <sz val="12"/>
        <color theme="1"/>
        <rFont val="仿宋_GB2312"/>
        <charset val="134"/>
      </rPr>
      <t xml:space="preserve">区实施乡村振兴战略工作领导小组办公室（盖章）   </t>
    </r>
    <r>
      <rPr>
        <u/>
        <sz val="12"/>
        <color theme="1"/>
        <rFont val="仿宋_GB2312"/>
        <charset val="134"/>
      </rPr>
      <t xml:space="preserve">   2022   </t>
    </r>
    <r>
      <rPr>
        <sz val="12"/>
        <color theme="1"/>
        <rFont val="仿宋_GB2312"/>
        <charset val="134"/>
      </rPr>
      <t>年</t>
    </r>
    <r>
      <rPr>
        <u/>
        <sz val="12"/>
        <color theme="1"/>
        <rFont val="仿宋_GB2312"/>
        <charset val="134"/>
      </rPr>
      <t xml:space="preserve">  12  </t>
    </r>
    <r>
      <rPr>
        <sz val="12"/>
        <color theme="1"/>
        <rFont val="仿宋_GB2312"/>
        <charset val="134"/>
      </rPr>
      <t>月</t>
    </r>
    <r>
      <rPr>
        <u/>
        <sz val="12"/>
        <color theme="1"/>
        <rFont val="仿宋_GB2312"/>
        <charset val="134"/>
      </rPr>
      <t xml:space="preserve">  8  </t>
    </r>
    <r>
      <rPr>
        <sz val="12"/>
        <color theme="1"/>
        <rFont val="仿宋_GB2312"/>
        <charset val="134"/>
      </rPr>
      <t>日</t>
    </r>
  </si>
  <si>
    <r>
      <rPr>
        <u/>
        <sz val="10"/>
        <color rgb="FF000000"/>
        <rFont val="仿宋_GB2312"/>
        <charset val="134"/>
      </rPr>
      <t xml:space="preserve">    青浦     </t>
    </r>
    <r>
      <rPr>
        <sz val="10"/>
        <color rgb="FF000000"/>
        <rFont val="仿宋_GB2312"/>
        <charset val="134"/>
      </rPr>
      <t>区</t>
    </r>
    <r>
      <rPr>
        <u/>
        <sz val="10"/>
        <color rgb="FF000000"/>
        <rFont val="仿宋_GB2312"/>
        <charset val="134"/>
      </rPr>
      <t xml:space="preserve">    金泽     </t>
    </r>
    <r>
      <rPr>
        <sz val="10"/>
        <color rgb="FF000000"/>
        <rFont val="仿宋_GB2312"/>
        <charset val="134"/>
      </rPr>
      <t>乡镇（街道）</t>
    </r>
    <r>
      <rPr>
        <u/>
        <sz val="10"/>
        <color rgb="FF000000"/>
        <rFont val="仿宋_GB2312"/>
        <charset val="134"/>
      </rPr>
      <t xml:space="preserve">      岑卜    </t>
    </r>
    <r>
      <rPr>
        <sz val="10"/>
        <color rgb="FF000000"/>
        <rFont val="仿宋_GB2312"/>
        <charset val="134"/>
      </rPr>
      <t>村</t>
    </r>
  </si>
  <si>
    <r>
      <rPr>
        <sz val="10"/>
        <color theme="1"/>
        <rFont val="仿宋_GB2312"/>
        <charset val="134"/>
      </rPr>
      <t>村域面积：</t>
    </r>
    <r>
      <rPr>
        <u/>
        <sz val="10"/>
        <color theme="1"/>
        <rFont val="仿宋_GB2312"/>
        <charset val="134"/>
      </rPr>
      <t xml:space="preserve">     2.3       </t>
    </r>
    <r>
      <rPr>
        <sz val="10"/>
        <color theme="1"/>
        <rFont val="仿宋_GB2312"/>
        <charset val="134"/>
      </rPr>
      <t>（平方公里）     农户数：</t>
    </r>
    <r>
      <rPr>
        <u/>
        <sz val="10"/>
        <color theme="1"/>
        <rFont val="仿宋_GB2312"/>
        <charset val="134"/>
      </rPr>
      <t xml:space="preserve">      241      </t>
    </r>
    <r>
      <rPr>
        <sz val="10"/>
        <color theme="1"/>
        <rFont val="仿宋_GB2312"/>
        <charset val="134"/>
      </rPr>
      <t>（户）</t>
    </r>
  </si>
  <si>
    <r>
      <rPr>
        <sz val="10"/>
        <color theme="1"/>
        <rFont val="仿宋_GB2312"/>
        <charset val="134"/>
      </rPr>
      <t>计划实施项目数：</t>
    </r>
    <r>
      <rPr>
        <u/>
        <sz val="10"/>
        <color theme="1"/>
        <rFont val="仿宋_GB2312"/>
        <charset val="134"/>
      </rPr>
      <t xml:space="preserve">      18   </t>
    </r>
    <r>
      <rPr>
        <sz val="10"/>
        <color theme="1"/>
        <rFont val="仿宋_GB2312"/>
        <charset val="134"/>
      </rPr>
      <t>（个）     实际完成：</t>
    </r>
    <r>
      <rPr>
        <u/>
        <sz val="10"/>
        <color theme="1"/>
        <rFont val="仿宋_GB2312"/>
        <charset val="134"/>
      </rPr>
      <t xml:space="preserve">   21      </t>
    </r>
    <r>
      <rPr>
        <sz val="10"/>
        <color theme="1"/>
        <rFont val="仿宋_GB2312"/>
        <charset val="134"/>
      </rPr>
      <t>（个）</t>
    </r>
  </si>
  <si>
    <r>
      <rPr>
        <sz val="10"/>
        <color theme="1"/>
        <rFont val="仿宋_GB2312"/>
        <charset val="134"/>
      </rPr>
      <t>总投资：</t>
    </r>
    <r>
      <rPr>
        <u/>
        <sz val="10"/>
        <color theme="1"/>
        <rFont val="仿宋_GB2312"/>
        <charset val="134"/>
      </rPr>
      <t xml:space="preserve"> 19028 </t>
    </r>
    <r>
      <rPr>
        <sz val="10"/>
        <color theme="1"/>
        <rFont val="仿宋_GB2312"/>
        <charset val="134"/>
      </rPr>
      <t>（万元）。其中：条线整合项目</t>
    </r>
    <r>
      <rPr>
        <u/>
        <sz val="10"/>
        <color theme="1"/>
        <rFont val="仿宋_GB2312"/>
        <charset val="134"/>
      </rPr>
      <t xml:space="preserve">  1203  </t>
    </r>
    <r>
      <rPr>
        <sz val="10"/>
        <color theme="1"/>
        <rFont val="仿宋_GB2312"/>
        <charset val="134"/>
      </rPr>
      <t>（万元），示范村项目</t>
    </r>
    <r>
      <rPr>
        <u/>
        <sz val="10"/>
        <color theme="1"/>
        <rFont val="仿宋_GB2312"/>
        <charset val="134"/>
      </rPr>
      <t xml:space="preserve">  6162  </t>
    </r>
    <r>
      <rPr>
        <sz val="10"/>
        <color theme="1"/>
        <rFont val="仿宋_GB2312"/>
        <charset val="134"/>
      </rPr>
      <t>（万元），社会资本投入项目</t>
    </r>
    <r>
      <rPr>
        <u/>
        <sz val="10"/>
        <color theme="1"/>
        <rFont val="仿宋_GB2312"/>
        <charset val="134"/>
      </rPr>
      <t xml:space="preserve">  4000 </t>
    </r>
    <r>
      <rPr>
        <sz val="10"/>
        <color theme="1"/>
        <rFont val="仿宋_GB2312"/>
        <charset val="134"/>
      </rPr>
      <t>（万元），其他项目</t>
    </r>
    <r>
      <rPr>
        <u/>
        <sz val="10"/>
        <color theme="1"/>
        <rFont val="仿宋_GB2312"/>
        <charset val="134"/>
      </rPr>
      <t xml:space="preserve">  7663  </t>
    </r>
    <r>
      <rPr>
        <sz val="10"/>
        <color theme="1"/>
        <rFont val="仿宋_GB2312"/>
        <charset val="134"/>
      </rPr>
      <t>（万元）。</t>
    </r>
  </si>
  <si>
    <t>“上楼”安置</t>
  </si>
  <si>
    <t>60户</t>
  </si>
  <si>
    <t>集中居住</t>
  </si>
  <si>
    <t>金泽镇2019年度农民相对集中居住项目</t>
  </si>
  <si>
    <t>12户</t>
  </si>
  <si>
    <t>农民自建房</t>
  </si>
  <si>
    <t>3.95公里</t>
  </si>
  <si>
    <t>道路整修、沥青加罩、行道绿化、标识标线</t>
  </si>
  <si>
    <t>农村公路大中修-岑卜路整治工程</t>
  </si>
  <si>
    <t>2公里</t>
  </si>
  <si>
    <t>新港村路、村内支路2公里</t>
  </si>
  <si>
    <t>4个</t>
  </si>
  <si>
    <t>厕所：4个；垃圾分流点2个</t>
  </si>
  <si>
    <t>241户</t>
  </si>
  <si>
    <t>三线整治、落地、配电房，电力扩容</t>
  </si>
  <si>
    <t xml:space="preserve">1个/1400平方米                                  </t>
  </si>
  <si>
    <t>岑卜村幸福社区</t>
  </si>
  <si>
    <t>公服站点建设</t>
  </si>
  <si>
    <t>3个/                580平方米</t>
  </si>
  <si>
    <t>党群服务站、乡村礼堂、乡村舞台</t>
  </si>
  <si>
    <t>1.岑卜村一体化综合管控平台；2.综合布线及设备安装；3.监控系统及道闸；4.停车场系统硬件；5.网络设备；6.综合广播系统</t>
  </si>
  <si>
    <t>2.8万平方米</t>
  </si>
  <si>
    <t>绿化种植、林地抚育45亩、现有树木整修</t>
  </si>
  <si>
    <t>水环境整治</t>
  </si>
  <si>
    <t>1.3公里</t>
  </si>
  <si>
    <t>水生植物种植、底泥固化、水质提升、水环境打造、造雾系统、水下射灯等</t>
  </si>
  <si>
    <t>10处</t>
  </si>
  <si>
    <t>前庭后院、道路铺装、景观节点、停车位、158幢农宅风貌提升和小三园建设等。</t>
  </si>
  <si>
    <t>种植业结构       调整</t>
  </si>
  <si>
    <t>3个/65亩</t>
  </si>
  <si>
    <t>22亩玉米地，33亩稻田，10亩菜地</t>
  </si>
  <si>
    <t>产销服务类                 项目建设</t>
  </si>
  <si>
    <t>乡间市集</t>
  </si>
  <si>
    <t>休闲农旅类        项目建设</t>
  </si>
  <si>
    <t>打造65亩观光农业区</t>
  </si>
  <si>
    <t>民宿康养类                    项目建设</t>
  </si>
  <si>
    <t>6个</t>
  </si>
  <si>
    <t>民宿（321号、326号、422号、383号、254号、325号）</t>
  </si>
  <si>
    <t>2个</t>
  </si>
  <si>
    <t>汉服馆、非遗馆、一尺花园</t>
  </si>
  <si>
    <t>乡居办公类                        项目建设</t>
  </si>
  <si>
    <t>乡村大讲堂及培训论坛</t>
  </si>
  <si>
    <t>产业培育类</t>
  </si>
  <si>
    <t>非遗匠人、汉服文化产业、旅游文创产品开发、水上直播间、艾谷稻米</t>
  </si>
  <si>
    <t>策划国潮产品营销发布、国潮文化场景打造、旅游文化活动、招商活动、农产品营销，民俗文化宣传、百姓日常休闲文化活动；</t>
  </si>
  <si>
    <t>村委会与第三方成立“岑卜村整村运营管理委员会”进行整村运营管理。村规民约：结合产业运营新方式，修编村规民约，共享、共管示范村建设成果。</t>
  </si>
  <si>
    <t>长效增收类</t>
  </si>
  <si>
    <t>邀请第三方运营公司进行整村运营，给予村集体保底加收益分红；提高村集体流转费收入，增加村民就业机会，实现村集体及农民增收。（备注：整村运营团队及系统，前期运营成本算投入）</t>
  </si>
  <si>
    <t>21个</t>
  </si>
  <si>
    <t>附件2</t>
  </si>
  <si>
    <t>乡村振兴示范村自评表</t>
  </si>
  <si>
    <r>
      <rPr>
        <u/>
        <sz val="12"/>
        <color rgb="FF000000"/>
        <rFont val="仿宋_GB2312"/>
        <charset val="134"/>
      </rPr>
      <t xml:space="preserve">   青浦  </t>
    </r>
    <r>
      <rPr>
        <sz val="12"/>
        <color rgb="FF000000"/>
        <rFont val="仿宋_GB2312"/>
        <charset val="134"/>
      </rPr>
      <t>区</t>
    </r>
    <r>
      <rPr>
        <u/>
        <sz val="12"/>
        <color rgb="FF000000"/>
        <rFont val="仿宋_GB2312"/>
        <charset val="134"/>
      </rPr>
      <t xml:space="preserve">  重固  </t>
    </r>
    <r>
      <rPr>
        <sz val="12"/>
        <color rgb="FF000000"/>
        <rFont val="仿宋_GB2312"/>
        <charset val="134"/>
      </rPr>
      <t>镇</t>
    </r>
    <r>
      <rPr>
        <u/>
        <sz val="12"/>
        <color rgb="FF000000"/>
        <rFont val="仿宋_GB2312"/>
        <charset val="134"/>
      </rPr>
      <t xml:space="preserve">  新丰  </t>
    </r>
    <r>
      <rPr>
        <sz val="12"/>
        <color rgb="FF000000"/>
        <rFont val="仿宋_GB2312"/>
        <charset val="134"/>
      </rPr>
      <t>村</t>
    </r>
  </si>
  <si>
    <t>内容</t>
  </si>
  <si>
    <t>评 价 标 准</t>
  </si>
  <si>
    <t>分值</t>
  </si>
  <si>
    <t>得分</t>
  </si>
  <si>
    <t>扣分说明</t>
  </si>
  <si>
    <t>产业兴旺（17分）</t>
  </si>
  <si>
    <t>农业产业(9分)</t>
  </si>
  <si>
    <t>深化农业产业结构调整，推进绿色农业、规模农业、科技农业、品牌农业发展，形成1-2个特色主导产业及具有地域特色和竞争力的农产品品牌。</t>
  </si>
  <si>
    <t>农业空间布局合理，农田基础设施完备，农业装备水平较高。</t>
  </si>
  <si>
    <t>新型农业经营主体和服务主体完善，初步形成新型经营主体联合发展模式。</t>
  </si>
  <si>
    <t>乡村产业(8分)</t>
  </si>
  <si>
    <t>充分挖掘农业农村多元功能和价值，发展休闲农旅、民宿康养、乡居办公、文化创意等新产业新业态。注重乡村产业组团式注入。</t>
  </si>
  <si>
    <t>引进社会资本参与乡村产业发展，吸引创新创业主体等新村民入驻。</t>
  </si>
  <si>
    <t>生态宜居（40分）</t>
  </si>
  <si>
    <t>农民相对   集中居住(4分)</t>
  </si>
  <si>
    <t>符合村庄布局规划和郊野单元村庄规划要求，在充分尊重农民意愿前提下，采用上楼、“平移”、货币化退出等方式推进农民相对集中居住，积极引导保留居民点农宅翻建或更新，解决布局分散、房屋陈旧、风貌凌乱问题和困难群众安居问题形成样板。</t>
  </si>
  <si>
    <t>生态环境(9分)</t>
  </si>
  <si>
    <t>河湖水系连通，岸坡自然生态，水体感官良好、水质稳定，消除劣V类水体。历史建成硬质驳岸实施生态改造（包括栽种水生植物、岸坡垂蔓植物）。</t>
  </si>
  <si>
    <t>乡村道路、河道基本绿化，农田林网基本形成。推进林地开放，发展林下经济。采用乡土树种、多年生花草。不大面积新建人工草坪、大量栽种名贵风景树。</t>
  </si>
  <si>
    <t>完成生活垃圾分类达标创建，分类收集达标率100%。推进湿垃圾就近就地资源化利用，湿垃圾不出镇、村。生活污水处理率100%，出水水质达标率100%。</t>
  </si>
  <si>
    <t>村容风貌提升      (18分)</t>
  </si>
  <si>
    <t>保护乡村自然肌理，统筹水系、农田、林网、道路、村庄，整体提升乡村风貌，展现江南水乡特色特点。</t>
  </si>
  <si>
    <t>加强地方特色文化符号、建筑形式的提炼和运用。挖掘可利用的本村建设材料，灵活运用乡土物件，形象反映本村文化特色与生活习俗。</t>
  </si>
  <si>
    <t>公共空间装饰不照搬照抄城市景观、简单移植既有手法，体现地域特色。</t>
  </si>
  <si>
    <t>村组风貌整体协调，适当运用建筑装饰、构件改造、色彩调整等手法对风貌不协调建筑进行整治。合理改造利用闲置传统建筑。</t>
  </si>
  <si>
    <t>注重乡村元素点缀，村口、路口等节点设置标识标牌。盘活存量空间，运用乡土手法建设尺度适宜的公共空间，打造微田园、微景观。</t>
  </si>
  <si>
    <t>运用乡土材料构建矮墙、绿篱，打造小花园、小菜园、小果园，保留居民点美丽庭院和“小三园”建设全覆盖。现状高大实墙通过局部打通、镂空等增强通透性。改造形成开放院落空间。</t>
  </si>
  <si>
    <t>公共基础设施建设（9分）</t>
  </si>
  <si>
    <t>通村农村公路至少1条达到或者正在创建“四好农村路示范路”。村内路桥设施全面达标。慢行道路注重与自然肌理融合，乡土生态材料铺设。道路架空线合杆序化。</t>
  </si>
  <si>
    <t>“一村一中心、分组设站点”公共服务体系健全，党建、养老、文化、医疗、睦邻等为民服务阵地齐全，建设枢纽型养老服务综合体。</t>
  </si>
  <si>
    <t>推进一网统管、一网通办向示范村延伸，提升乡村智能化、信息化水平。智能安防设施配置齐全。</t>
  </si>
  <si>
    <t>乡风文明（8分）</t>
  </si>
  <si>
    <t>文化挖掘(3分)</t>
  </si>
  <si>
    <t>保护利用乡村传统文化，多角度、多维度挖掘乡村故事，讲好村故事，体现鲜明特点，形象展示文化特质和魅力。</t>
  </si>
  <si>
    <t>新风倡导(3分)</t>
  </si>
  <si>
    <t>弘扬公序良俗，培育文明乡风、良好家风、淳朴民风，倡导科学文明生活。加强农村思想道德建设，开展群众性精神文明创建活动。</t>
  </si>
  <si>
    <t>文化服务(2分)</t>
  </si>
  <si>
    <t>组建群众性文体队伍，开展形式多样的群众性文体活动，增加优秀乡村文化产品和服务供给。</t>
  </si>
  <si>
    <t>治理有效（9分）</t>
  </si>
  <si>
    <t>村民自治（3分）</t>
  </si>
  <si>
    <t>村规民约内容切合实际、制定修订程序依法规范、奖惩措施落到实处。村民广泛参与、积极配合示范村建设和管理。</t>
  </si>
  <si>
    <t>组织发动（3分）</t>
  </si>
  <si>
    <t>基层党组织坚强有力，对乡村振兴示范村目标内涵宣传到位。注重村民意愿调查和意见搜集。强化以党员带群众，村党员、干部先锋模范作用显著。</t>
  </si>
  <si>
    <t>为民服务（3分）</t>
  </si>
  <si>
    <t>搭建农房出租、流转平台，规范农房管理。积极推动为老服务水平提升，提供更多适合农村老年人需求的服务，发展多种形式互助型养老服务。</t>
  </si>
  <si>
    <t>生活富裕（6分）</t>
  </si>
  <si>
    <t>集体经济(3分)</t>
  </si>
  <si>
    <t>通过集体建设用地入市、土地作价入股、合作开发、资产托管等方式，形成村集体经济壮大平台，集体经济壮大前景可期。</t>
  </si>
  <si>
    <t>村民增收(3分)</t>
  </si>
  <si>
    <t>通过盘活村民闲置农房、发展庭院经济、开放公益岗位、流转农房等途径，拓宽村民增收渠道，农民增收前景可期。</t>
  </si>
  <si>
    <t>盘活农宅开展民宿正在洽谈，尚未正式流转。</t>
  </si>
  <si>
    <t>工作措施落实（15分）</t>
  </si>
  <si>
    <t>规划设计(3分)</t>
  </si>
  <si>
    <t>按照《村庄设计导则》开展村庄设计，编制单位符合资质要求，成果齐全，通过区局审定。</t>
  </si>
  <si>
    <t>项目管理(3分)</t>
  </si>
  <si>
    <t>运用适合乡村特点、简洁高效审批制度。乡村建设项目路径畅通、并联审批、限时办结。</t>
  </si>
  <si>
    <t>空间保障(3分)</t>
  </si>
  <si>
    <t>符合规划的示范村乡村产业用地需求应保尽保，产业项目建设用地“不为零”。注重存量建设用地空间盘活，提高土地效率。</t>
  </si>
  <si>
    <t>手续合规(3分)</t>
  </si>
  <si>
    <t>乡村建设项目规划土地意见书和乡村建设项目规划许可证手续齐全。</t>
  </si>
  <si>
    <t>资金投入(3分)</t>
  </si>
  <si>
    <t>区镇示范村建设资金落实到位，各条线财政资金聚焦整合，各级财政资金高效利用。</t>
  </si>
  <si>
    <t>村民调查(5分)</t>
  </si>
  <si>
    <t>村民知晓度95%，参与度、满意度达到85%以上。</t>
  </si>
  <si>
    <r>
      <rPr>
        <u/>
        <sz val="12"/>
        <color rgb="FF000000"/>
        <rFont val="仿宋_GB2312"/>
        <charset val="134"/>
      </rPr>
      <t xml:space="preserve">   青浦  </t>
    </r>
    <r>
      <rPr>
        <sz val="12"/>
        <color rgb="FF000000"/>
        <rFont val="仿宋_GB2312"/>
        <charset val="134"/>
      </rPr>
      <t>区</t>
    </r>
    <r>
      <rPr>
        <u/>
        <sz val="12"/>
        <color rgb="FF000000"/>
        <rFont val="仿宋_GB2312"/>
        <charset val="134"/>
      </rPr>
      <t xml:space="preserve">  金泽  </t>
    </r>
    <r>
      <rPr>
        <sz val="12"/>
        <color rgb="FF000000"/>
        <rFont val="仿宋_GB2312"/>
        <charset val="134"/>
      </rPr>
      <t>镇</t>
    </r>
    <r>
      <rPr>
        <u/>
        <sz val="12"/>
        <color rgb="FF000000"/>
        <rFont val="仿宋_GB2312"/>
        <charset val="134"/>
      </rPr>
      <t xml:space="preserve">  岑卜  </t>
    </r>
    <r>
      <rPr>
        <sz val="12"/>
        <color rgb="FF000000"/>
        <rFont val="仿宋_GB2312"/>
        <charset val="134"/>
      </rPr>
      <t>村</t>
    </r>
  </si>
  <si>
    <t>污水纳管、垃圾收集均达到100%，但村内垃圾由镇环卫所统一清运。</t>
  </si>
  <si>
    <t>村民参与度有所欠缺。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</si>
</sst>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1"/>
      <color theme="1"/>
      <name val="仿宋_GB2312"/>
      <charset val="134"/>
    </font>
    <font>
      <sz val="18"/>
      <color theme="1"/>
      <name val="方正小标宋简体"/>
      <charset val="134"/>
    </font>
    <font>
      <b/>
      <sz val="18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0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8"/>
      <color rgb="FF000000"/>
      <name val="方正小标宋简体"/>
      <charset val="134"/>
    </font>
    <font>
      <sz val="10"/>
      <color theme="1"/>
      <name val="仿宋_GB2312"/>
      <charset val="134"/>
    </font>
    <font>
      <b/>
      <sz val="10"/>
      <color rgb="FF000000"/>
      <name val="楷体_GB2312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b/>
      <sz val="10"/>
      <color rgb="FF000000"/>
      <name val="仿宋_GB2312"/>
      <charset val="134"/>
    </font>
    <font>
      <u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楷体_GB2312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仿宋_GB2312"/>
      <charset val="134"/>
    </font>
    <font>
      <u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29" applyNumberFormat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35" fillId="12" borderId="3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opLeftCell="A13" workbookViewId="0">
      <selection activeCell="Q7" sqref="Q7"/>
    </sheetView>
  </sheetViews>
  <sheetFormatPr defaultColWidth="9" defaultRowHeight="13.5"/>
  <cols>
    <col min="1" max="1" width="4.5" style="24" customWidth="1"/>
    <col min="2" max="2" width="3.5" style="24" customWidth="1"/>
    <col min="3" max="3" width="12.625" style="25" customWidth="1"/>
    <col min="4" max="4" width="6.875" style="25" customWidth="1"/>
    <col min="5" max="5" width="43.625" style="24" customWidth="1"/>
    <col min="6" max="6" width="5.125" style="26" customWidth="1"/>
    <col min="7" max="7" width="15.625" style="24" customWidth="1"/>
    <col min="8" max="8" width="8.125" style="26" customWidth="1"/>
    <col min="9" max="9" width="6.625" style="24" customWidth="1"/>
    <col min="10" max="10" width="5.25" style="26" customWidth="1"/>
    <col min="11" max="11" width="8.625" style="25" customWidth="1"/>
    <col min="12" max="14" width="7" style="26" customWidth="1"/>
    <col min="15" max="15" width="7.125" style="26" customWidth="1"/>
    <col min="16" max="16" width="7.375" style="26" customWidth="1"/>
    <col min="17" max="16365" width="9" style="24"/>
  </cols>
  <sheetData>
    <row r="1" s="23" customFormat="1" ht="15" customHeight="1" spans="1:1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="24" customFormat="1" ht="24.95" customHeight="1" spans="1:16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="24" customFormat="1" ht="15" customHeight="1" spans="1:16">
      <c r="A3" s="28"/>
      <c r="B3" s="28"/>
      <c r="C3" s="29"/>
      <c r="D3" s="29"/>
      <c r="F3" s="26"/>
      <c r="H3" s="26"/>
      <c r="J3" s="26"/>
      <c r="K3" s="29"/>
      <c r="L3" s="26"/>
      <c r="M3" s="26"/>
      <c r="N3" s="26"/>
      <c r="O3" s="26"/>
      <c r="P3" s="26"/>
    </row>
    <row r="4" s="24" customFormat="1" ht="18.95" customHeight="1" spans="1:16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="24" customFormat="1" ht="18.95" customHeight="1" spans="1:16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="24" customFormat="1" ht="18.95" customHeight="1" spans="1:16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="24" customFormat="1" ht="18.95" customHeight="1" spans="1:16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="24" customFormat="1" ht="20.1" customHeight="1" spans="1:16">
      <c r="A8" s="32" t="s">
        <v>6</v>
      </c>
      <c r="B8" s="32" t="s">
        <v>7</v>
      </c>
      <c r="C8" s="32" t="s">
        <v>8</v>
      </c>
      <c r="D8" s="32" t="s">
        <v>9</v>
      </c>
      <c r="E8" s="33" t="s">
        <v>10</v>
      </c>
      <c r="F8" s="34" t="s">
        <v>11</v>
      </c>
      <c r="G8" s="35"/>
      <c r="H8" s="35"/>
      <c r="I8" s="35"/>
      <c r="J8" s="35"/>
      <c r="K8" s="54" t="s">
        <v>12</v>
      </c>
      <c r="L8" s="54"/>
      <c r="M8" s="54"/>
      <c r="N8" s="54"/>
      <c r="O8" s="54"/>
      <c r="P8" s="54"/>
    </row>
    <row r="9" s="24" customFormat="1" ht="24.95" customHeight="1" spans="1:16">
      <c r="A9" s="36"/>
      <c r="B9" s="36"/>
      <c r="C9" s="36"/>
      <c r="D9" s="36"/>
      <c r="E9" s="37"/>
      <c r="F9" s="42" t="s">
        <v>13</v>
      </c>
      <c r="G9" s="39"/>
      <c r="H9" s="40" t="s">
        <v>14</v>
      </c>
      <c r="I9" s="38" t="s">
        <v>15</v>
      </c>
      <c r="J9" s="38" t="s">
        <v>16</v>
      </c>
      <c r="K9" s="42" t="s">
        <v>17</v>
      </c>
      <c r="L9" s="54" t="s">
        <v>18</v>
      </c>
      <c r="M9" s="54"/>
      <c r="N9" s="54"/>
      <c r="O9" s="54"/>
      <c r="P9" s="54"/>
    </row>
    <row r="10" s="24" customFormat="1" ht="24.95" customHeight="1" spans="1:16">
      <c r="A10" s="36"/>
      <c r="B10" s="36"/>
      <c r="C10" s="36"/>
      <c r="D10" s="36"/>
      <c r="E10" s="37"/>
      <c r="F10" s="42"/>
      <c r="G10" s="57" t="s">
        <v>19</v>
      </c>
      <c r="H10" s="41"/>
      <c r="I10" s="55"/>
      <c r="J10" s="55"/>
      <c r="K10" s="42"/>
      <c r="L10" s="56" t="s">
        <v>20</v>
      </c>
      <c r="M10" s="56" t="s">
        <v>21</v>
      </c>
      <c r="N10" s="56" t="s">
        <v>22</v>
      </c>
      <c r="O10" s="56" t="s">
        <v>23</v>
      </c>
      <c r="P10" s="56" t="s">
        <v>24</v>
      </c>
    </row>
    <row r="11" s="24" customFormat="1" ht="30" customHeight="1" spans="1:16">
      <c r="A11" s="45" t="s">
        <v>25</v>
      </c>
      <c r="B11" s="45">
        <v>1</v>
      </c>
      <c r="C11" s="45" t="s">
        <v>26</v>
      </c>
      <c r="D11" s="45" t="s">
        <v>27</v>
      </c>
      <c r="E11" s="58" t="s">
        <v>28</v>
      </c>
      <c r="F11" s="43"/>
      <c r="G11" s="43"/>
      <c r="H11" s="43"/>
      <c r="I11" s="58"/>
      <c r="J11" s="43" t="s">
        <v>29</v>
      </c>
      <c r="K11" s="43">
        <v>1240</v>
      </c>
      <c r="L11" s="77"/>
      <c r="M11" s="78"/>
      <c r="N11" s="78"/>
      <c r="O11" s="78">
        <v>1240</v>
      </c>
      <c r="P11" s="78"/>
    </row>
    <row r="12" s="24" customFormat="1" ht="30" customHeight="1" spans="1:16">
      <c r="A12" s="59"/>
      <c r="B12" s="47"/>
      <c r="C12" s="47"/>
      <c r="D12" s="47"/>
      <c r="E12" s="60" t="s">
        <v>30</v>
      </c>
      <c r="F12" s="45" t="s">
        <v>29</v>
      </c>
      <c r="G12" s="45" t="s">
        <v>31</v>
      </c>
      <c r="H12" s="43"/>
      <c r="I12" s="58"/>
      <c r="J12" s="43"/>
      <c r="K12" s="43">
        <v>22.5</v>
      </c>
      <c r="L12" s="77">
        <v>3.78</v>
      </c>
      <c r="M12" s="78">
        <v>11.22</v>
      </c>
      <c r="N12" s="78">
        <v>7.5</v>
      </c>
      <c r="O12" s="78"/>
      <c r="P12" s="78"/>
    </row>
    <row r="13" s="24" customFormat="1" ht="74" customHeight="1" spans="1:16">
      <c r="A13" s="61" t="s">
        <v>32</v>
      </c>
      <c r="B13" s="61">
        <v>2</v>
      </c>
      <c r="C13" s="61" t="s">
        <v>33</v>
      </c>
      <c r="D13" s="61" t="s">
        <v>34</v>
      </c>
      <c r="E13" s="62" t="s">
        <v>35</v>
      </c>
      <c r="F13" s="61"/>
      <c r="G13" s="63" t="s">
        <v>36</v>
      </c>
      <c r="H13" s="64" t="s">
        <v>29</v>
      </c>
      <c r="I13" s="58"/>
      <c r="J13" s="43"/>
      <c r="K13" s="43">
        <v>5462.22</v>
      </c>
      <c r="L13" s="77">
        <v>2000</v>
      </c>
      <c r="M13" s="78">
        <v>2300</v>
      </c>
      <c r="N13" s="78">
        <v>1162.22</v>
      </c>
      <c r="O13" s="78"/>
      <c r="P13" s="78"/>
    </row>
    <row r="14" s="24" customFormat="1" ht="26" customHeight="1" spans="1:16">
      <c r="A14" s="61"/>
      <c r="B14" s="61"/>
      <c r="C14" s="61"/>
      <c r="D14" s="61"/>
      <c r="E14" s="62" t="s">
        <v>37</v>
      </c>
      <c r="F14" s="61" t="s">
        <v>29</v>
      </c>
      <c r="G14" s="61" t="s">
        <v>38</v>
      </c>
      <c r="H14" s="64"/>
      <c r="I14" s="58"/>
      <c r="J14" s="43"/>
      <c r="K14" s="43">
        <v>42</v>
      </c>
      <c r="L14" s="77"/>
      <c r="M14" s="78"/>
      <c r="N14" s="78">
        <v>42</v>
      </c>
      <c r="O14" s="78"/>
      <c r="P14" s="78"/>
    </row>
    <row r="15" s="24" customFormat="1" ht="30" customHeight="1" spans="1:16">
      <c r="A15" s="61"/>
      <c r="B15" s="61"/>
      <c r="C15" s="61"/>
      <c r="D15" s="61"/>
      <c r="E15" s="62" t="s">
        <v>39</v>
      </c>
      <c r="F15" s="61" t="s">
        <v>29</v>
      </c>
      <c r="G15" s="61" t="s">
        <v>40</v>
      </c>
      <c r="H15" s="64"/>
      <c r="I15" s="58"/>
      <c r="J15" s="43"/>
      <c r="K15" s="43">
        <v>503</v>
      </c>
      <c r="L15" s="77">
        <v>69</v>
      </c>
      <c r="M15" s="78">
        <v>217</v>
      </c>
      <c r="N15" s="78">
        <v>217</v>
      </c>
      <c r="O15" s="78"/>
      <c r="P15" s="78"/>
    </row>
    <row r="16" s="24" customFormat="1" ht="26" customHeight="1" spans="1:16">
      <c r="A16" s="61"/>
      <c r="B16" s="61">
        <v>3</v>
      </c>
      <c r="C16" s="61" t="s">
        <v>41</v>
      </c>
      <c r="D16" s="61" t="s">
        <v>42</v>
      </c>
      <c r="E16" s="62" t="s">
        <v>43</v>
      </c>
      <c r="F16" s="61"/>
      <c r="G16" s="61"/>
      <c r="H16" s="64" t="s">
        <v>29</v>
      </c>
      <c r="I16" s="58"/>
      <c r="J16" s="43"/>
      <c r="K16" s="43" t="s">
        <v>44</v>
      </c>
      <c r="L16" s="77"/>
      <c r="M16" s="78"/>
      <c r="N16" s="78"/>
      <c r="O16" s="78"/>
      <c r="P16" s="78"/>
    </row>
    <row r="17" s="24" customFormat="1" ht="30" customHeight="1" spans="1:16">
      <c r="A17" s="61"/>
      <c r="B17" s="61">
        <v>4</v>
      </c>
      <c r="C17" s="61" t="s">
        <v>45</v>
      </c>
      <c r="D17" s="61" t="s">
        <v>46</v>
      </c>
      <c r="E17" s="62" t="s">
        <v>47</v>
      </c>
      <c r="F17" s="61" t="s">
        <v>29</v>
      </c>
      <c r="G17" s="61" t="s">
        <v>48</v>
      </c>
      <c r="H17" s="64"/>
      <c r="I17" s="58"/>
      <c r="J17" s="43"/>
      <c r="K17" s="43">
        <v>289.15</v>
      </c>
      <c r="L17" s="77"/>
      <c r="M17" s="78"/>
      <c r="N17" s="78">
        <v>289.15</v>
      </c>
      <c r="O17" s="78"/>
      <c r="P17" s="78"/>
    </row>
    <row r="18" s="24" customFormat="1" ht="30" customHeight="1" spans="1:16">
      <c r="A18" s="61" t="s">
        <v>49</v>
      </c>
      <c r="B18" s="65">
        <v>5</v>
      </c>
      <c r="C18" s="66" t="s">
        <v>50</v>
      </c>
      <c r="D18" s="61" t="s">
        <v>51</v>
      </c>
      <c r="E18" s="67" t="s">
        <v>52</v>
      </c>
      <c r="F18" s="68" t="s">
        <v>29</v>
      </c>
      <c r="G18" s="47" t="s">
        <v>53</v>
      </c>
      <c r="H18" s="43"/>
      <c r="I18" s="58"/>
      <c r="J18" s="43"/>
      <c r="K18" s="43">
        <v>102.88</v>
      </c>
      <c r="L18" s="77"/>
      <c r="M18" s="78"/>
      <c r="N18" s="78">
        <v>102.88</v>
      </c>
      <c r="O18" s="78"/>
      <c r="P18" s="78"/>
    </row>
    <row r="19" s="24" customFormat="1" ht="20" customHeight="1" spans="1:16">
      <c r="A19" s="61"/>
      <c r="B19" s="65"/>
      <c r="C19" s="66"/>
      <c r="D19" s="61"/>
      <c r="E19" s="69" t="s">
        <v>54</v>
      </c>
      <c r="F19" s="64"/>
      <c r="G19" s="43"/>
      <c r="H19" s="43" t="s">
        <v>29</v>
      </c>
      <c r="I19" s="58"/>
      <c r="J19" s="43"/>
      <c r="K19" s="45" t="s">
        <v>44</v>
      </c>
      <c r="L19" s="77"/>
      <c r="M19" s="78"/>
      <c r="N19" s="78"/>
      <c r="O19" s="78"/>
      <c r="P19" s="78"/>
    </row>
    <row r="20" s="24" customFormat="1" ht="20" customHeight="1" spans="1:16">
      <c r="A20" s="61"/>
      <c r="B20" s="65"/>
      <c r="C20" s="66"/>
      <c r="D20" s="61"/>
      <c r="E20" s="69" t="s">
        <v>55</v>
      </c>
      <c r="F20" s="64"/>
      <c r="G20" s="43"/>
      <c r="H20" s="43" t="s">
        <v>29</v>
      </c>
      <c r="I20" s="58"/>
      <c r="J20" s="43"/>
      <c r="K20" s="46"/>
      <c r="L20" s="77"/>
      <c r="M20" s="78"/>
      <c r="N20" s="78"/>
      <c r="O20" s="78"/>
      <c r="P20" s="78"/>
    </row>
    <row r="21" s="24" customFormat="1" ht="30" customHeight="1" spans="1:16">
      <c r="A21" s="61"/>
      <c r="B21" s="65"/>
      <c r="C21" s="66"/>
      <c r="D21" s="61"/>
      <c r="E21" s="69" t="s">
        <v>56</v>
      </c>
      <c r="F21" s="64"/>
      <c r="G21" s="43"/>
      <c r="H21" s="43" t="s">
        <v>29</v>
      </c>
      <c r="I21" s="58"/>
      <c r="J21" s="43"/>
      <c r="K21" s="47"/>
      <c r="L21" s="77"/>
      <c r="M21" s="78"/>
      <c r="N21" s="78"/>
      <c r="O21" s="78"/>
      <c r="P21" s="78"/>
    </row>
    <row r="22" s="24" customFormat="1" ht="30" customHeight="1" spans="1:16">
      <c r="A22" s="61"/>
      <c r="B22" s="65"/>
      <c r="C22" s="66"/>
      <c r="D22" s="61"/>
      <c r="E22" s="69" t="s">
        <v>57</v>
      </c>
      <c r="F22" s="64" t="s">
        <v>29</v>
      </c>
      <c r="G22" s="43" t="s">
        <v>58</v>
      </c>
      <c r="H22" s="43"/>
      <c r="I22" s="58"/>
      <c r="J22" s="43"/>
      <c r="K22" s="43">
        <v>130</v>
      </c>
      <c r="L22" s="77"/>
      <c r="M22" s="78"/>
      <c r="N22" s="78">
        <v>130</v>
      </c>
      <c r="O22" s="78"/>
      <c r="P22" s="78"/>
    </row>
    <row r="23" s="24" customFormat="1" ht="20" customHeight="1" spans="1:16">
      <c r="A23" s="61"/>
      <c r="B23" s="68"/>
      <c r="C23" s="70"/>
      <c r="D23" s="61"/>
      <c r="E23" s="69" t="s">
        <v>59</v>
      </c>
      <c r="F23" s="64" t="s">
        <v>29</v>
      </c>
      <c r="G23" s="43" t="s">
        <v>60</v>
      </c>
      <c r="H23" s="43"/>
      <c r="I23" s="58"/>
      <c r="J23" s="43"/>
      <c r="K23" s="43">
        <v>43.19</v>
      </c>
      <c r="L23" s="77"/>
      <c r="M23" s="78">
        <v>33.19</v>
      </c>
      <c r="N23" s="78">
        <v>10</v>
      </c>
      <c r="O23" s="78"/>
      <c r="P23" s="78"/>
    </row>
    <row r="24" s="24" customFormat="1" ht="30" customHeight="1" spans="1:16">
      <c r="A24" s="61"/>
      <c r="B24" s="64">
        <v>6</v>
      </c>
      <c r="C24" s="71" t="s">
        <v>61</v>
      </c>
      <c r="D24" s="61" t="s">
        <v>42</v>
      </c>
      <c r="E24" s="72" t="s">
        <v>62</v>
      </c>
      <c r="F24" s="43" t="s">
        <v>29</v>
      </c>
      <c r="G24" s="43" t="s">
        <v>63</v>
      </c>
      <c r="H24" s="43"/>
      <c r="I24" s="58"/>
      <c r="J24" s="43"/>
      <c r="K24" s="43">
        <f>68+4+8</f>
        <v>80</v>
      </c>
      <c r="L24" s="77"/>
      <c r="M24" s="78"/>
      <c r="N24" s="78">
        <v>80</v>
      </c>
      <c r="O24" s="78"/>
      <c r="P24" s="78"/>
    </row>
    <row r="25" s="24" customFormat="1" ht="26" customHeight="1" spans="1:16">
      <c r="A25" s="61" t="s">
        <v>64</v>
      </c>
      <c r="B25" s="73">
        <v>7</v>
      </c>
      <c r="C25" s="45" t="s">
        <v>65</v>
      </c>
      <c r="D25" s="74" t="s">
        <v>66</v>
      </c>
      <c r="E25" s="58" t="s">
        <v>67</v>
      </c>
      <c r="F25" s="43"/>
      <c r="G25" s="43"/>
      <c r="H25" s="43" t="s">
        <v>29</v>
      </c>
      <c r="I25" s="58"/>
      <c r="J25" s="43"/>
      <c r="K25" s="45" t="s">
        <v>44</v>
      </c>
      <c r="L25" s="77"/>
      <c r="M25" s="78"/>
      <c r="N25" s="78"/>
      <c r="O25" s="78"/>
      <c r="P25" s="78"/>
    </row>
    <row r="26" s="24" customFormat="1" ht="16" customHeight="1" spans="1:16">
      <c r="A26" s="61"/>
      <c r="B26" s="65"/>
      <c r="C26" s="47"/>
      <c r="D26" s="47"/>
      <c r="E26" s="58" t="s">
        <v>68</v>
      </c>
      <c r="F26" s="43"/>
      <c r="G26" s="43"/>
      <c r="H26" s="43" t="s">
        <v>29</v>
      </c>
      <c r="I26" s="58"/>
      <c r="J26" s="43"/>
      <c r="K26" s="46"/>
      <c r="L26" s="77"/>
      <c r="M26" s="78"/>
      <c r="N26" s="78"/>
      <c r="O26" s="78"/>
      <c r="P26" s="78"/>
    </row>
    <row r="27" s="24" customFormat="1" ht="58" customHeight="1" spans="1:16">
      <c r="A27" s="61"/>
      <c r="B27" s="61">
        <v>8</v>
      </c>
      <c r="C27" s="64" t="s">
        <v>69</v>
      </c>
      <c r="D27" s="43" t="s">
        <v>70</v>
      </c>
      <c r="E27" s="58" t="s">
        <v>71</v>
      </c>
      <c r="F27" s="43"/>
      <c r="G27" s="43"/>
      <c r="H27" s="43" t="s">
        <v>29</v>
      </c>
      <c r="I27" s="58"/>
      <c r="J27" s="43"/>
      <c r="K27" s="46"/>
      <c r="L27" s="77"/>
      <c r="M27" s="78"/>
      <c r="N27" s="78"/>
      <c r="O27" s="78"/>
      <c r="P27" s="78"/>
    </row>
    <row r="28" s="24" customFormat="1" ht="30" customHeight="1" spans="1:16">
      <c r="A28" s="61"/>
      <c r="B28" s="61">
        <v>9</v>
      </c>
      <c r="C28" s="64" t="s">
        <v>72</v>
      </c>
      <c r="D28" s="43" t="s">
        <v>73</v>
      </c>
      <c r="E28" s="60" t="s">
        <v>74</v>
      </c>
      <c r="F28" s="45"/>
      <c r="G28" s="45"/>
      <c r="H28" s="45" t="s">
        <v>29</v>
      </c>
      <c r="I28" s="60"/>
      <c r="J28" s="45"/>
      <c r="K28" s="46"/>
      <c r="L28" s="77"/>
      <c r="M28" s="78"/>
      <c r="N28" s="78"/>
      <c r="O28" s="78"/>
      <c r="P28" s="78"/>
    </row>
    <row r="29" s="24" customFormat="1" ht="30" customHeight="1" spans="1:16">
      <c r="A29" s="61"/>
      <c r="B29" s="61">
        <v>10</v>
      </c>
      <c r="C29" s="64" t="s">
        <v>75</v>
      </c>
      <c r="D29" s="43" t="s">
        <v>76</v>
      </c>
      <c r="E29" s="60" t="s">
        <v>77</v>
      </c>
      <c r="F29" s="45"/>
      <c r="G29" s="45"/>
      <c r="H29" s="45" t="s">
        <v>29</v>
      </c>
      <c r="I29" s="60"/>
      <c r="J29" s="45"/>
      <c r="K29" s="47"/>
      <c r="L29" s="77"/>
      <c r="M29" s="78"/>
      <c r="N29" s="78"/>
      <c r="O29" s="78"/>
      <c r="P29" s="78"/>
    </row>
    <row r="30" s="24" customFormat="1" ht="51" customHeight="1" spans="1:16">
      <c r="A30" s="61" t="s">
        <v>78</v>
      </c>
      <c r="B30" s="68">
        <v>11</v>
      </c>
      <c r="C30" s="43" t="s">
        <v>79</v>
      </c>
      <c r="D30" s="43" t="s">
        <v>80</v>
      </c>
      <c r="E30" s="60" t="s">
        <v>81</v>
      </c>
      <c r="F30" s="45" t="s">
        <v>29</v>
      </c>
      <c r="G30" s="45" t="s">
        <v>82</v>
      </c>
      <c r="H30" s="45"/>
      <c r="I30" s="60"/>
      <c r="J30" s="45"/>
      <c r="K30" s="43">
        <v>3072.36</v>
      </c>
      <c r="L30" s="77">
        <v>2150.65</v>
      </c>
      <c r="M30" s="78">
        <v>921.71</v>
      </c>
      <c r="N30" s="78"/>
      <c r="O30" s="78"/>
      <c r="P30" s="78"/>
    </row>
    <row r="31" s="24" customFormat="1" ht="59" customHeight="1" spans="1:16">
      <c r="A31" s="61" t="s">
        <v>83</v>
      </c>
      <c r="B31" s="64">
        <v>12</v>
      </c>
      <c r="C31" s="43" t="s">
        <v>84</v>
      </c>
      <c r="D31" s="43" t="s">
        <v>42</v>
      </c>
      <c r="E31" s="58" t="s">
        <v>85</v>
      </c>
      <c r="F31" s="43"/>
      <c r="G31" s="43"/>
      <c r="H31" s="43" t="s">
        <v>29</v>
      </c>
      <c r="I31" s="58"/>
      <c r="J31" s="43"/>
      <c r="K31" s="43"/>
      <c r="L31" s="77"/>
      <c r="M31" s="78"/>
      <c r="N31" s="78"/>
      <c r="O31" s="78"/>
      <c r="P31" s="78"/>
    </row>
    <row r="32" s="24" customFormat="1" ht="73" customHeight="1" spans="1:16">
      <c r="A32" s="61" t="s">
        <v>86</v>
      </c>
      <c r="B32" s="64">
        <v>13</v>
      </c>
      <c r="C32" s="43" t="s">
        <v>87</v>
      </c>
      <c r="D32" s="75"/>
      <c r="E32" s="58" t="s">
        <v>88</v>
      </c>
      <c r="F32" s="43" t="s">
        <v>29</v>
      </c>
      <c r="G32" s="43" t="s">
        <v>89</v>
      </c>
      <c r="H32" s="43"/>
      <c r="I32" s="58"/>
      <c r="J32" s="43"/>
      <c r="K32" s="43"/>
      <c r="L32" s="77"/>
      <c r="M32" s="78"/>
      <c r="N32" s="78"/>
      <c r="O32" s="78"/>
      <c r="P32" s="78"/>
    </row>
    <row r="33" s="24" customFormat="1" ht="59" customHeight="1" spans="1:16">
      <c r="A33" s="61"/>
      <c r="B33" s="64">
        <v>14</v>
      </c>
      <c r="C33" s="43" t="s">
        <v>90</v>
      </c>
      <c r="D33" s="75"/>
      <c r="E33" s="58" t="s">
        <v>91</v>
      </c>
      <c r="F33" s="43" t="s">
        <v>29</v>
      </c>
      <c r="G33" s="43" t="s">
        <v>92</v>
      </c>
      <c r="H33" s="43"/>
      <c r="I33" s="58"/>
      <c r="J33" s="43"/>
      <c r="K33" s="43"/>
      <c r="L33" s="77"/>
      <c r="M33" s="78"/>
      <c r="N33" s="78"/>
      <c r="O33" s="78"/>
      <c r="P33" s="78"/>
    </row>
    <row r="34" s="24" customFormat="1" ht="24.95" customHeight="1" spans="1:16">
      <c r="A34" s="48" t="s">
        <v>93</v>
      </c>
      <c r="B34" s="48"/>
      <c r="C34" s="48"/>
      <c r="D34" s="48" t="s">
        <v>94</v>
      </c>
      <c r="E34" s="80" t="s">
        <v>95</v>
      </c>
      <c r="F34" s="48"/>
      <c r="G34" s="48"/>
      <c r="H34" s="48"/>
      <c r="I34" s="48"/>
      <c r="J34" s="48"/>
      <c r="K34" s="48">
        <f>SUM(K11:K33)</f>
        <v>10987.3</v>
      </c>
      <c r="L34" s="48">
        <f>SUM(L11:L33)</f>
        <v>4223.43</v>
      </c>
      <c r="M34" s="48">
        <f>SUM(M11:M33)</f>
        <v>3483.12</v>
      </c>
      <c r="N34" s="48">
        <f>SUM(N11:N33)</f>
        <v>2040.75</v>
      </c>
      <c r="O34" s="48">
        <f>SUM(O11:O33)</f>
        <v>1240</v>
      </c>
      <c r="P34" s="79"/>
    </row>
    <row r="35" s="24" customFormat="1" ht="23.25" customHeight="1" spans="1:16">
      <c r="A35" s="50" t="s">
        <v>96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="24" customFormat="1" ht="4" customHeight="1" spans="1:16">
      <c r="A36" s="51"/>
      <c r="B36" s="51"/>
      <c r="C36" s="51"/>
      <c r="D36" s="51"/>
      <c r="E36" s="51"/>
      <c r="F36" s="76"/>
      <c r="G36" s="51"/>
      <c r="H36" s="76"/>
      <c r="I36" s="51"/>
      <c r="J36" s="76"/>
      <c r="K36" s="51"/>
      <c r="L36" s="26"/>
      <c r="M36" s="26"/>
      <c r="N36" s="26"/>
      <c r="O36" s="26"/>
      <c r="P36" s="26"/>
    </row>
    <row r="37" s="24" customFormat="1" ht="23.25" customHeight="1" spans="1:16">
      <c r="A37" s="52" t="s">
        <v>97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</sheetData>
  <mergeCells count="41">
    <mergeCell ref="A1:P1"/>
    <mergeCell ref="A2:P2"/>
    <mergeCell ref="A4:P4"/>
    <mergeCell ref="A5:P5"/>
    <mergeCell ref="A6:P6"/>
    <mergeCell ref="A7:P7"/>
    <mergeCell ref="F8:J8"/>
    <mergeCell ref="K8:P8"/>
    <mergeCell ref="L9:P9"/>
    <mergeCell ref="A34:C34"/>
    <mergeCell ref="A35:P35"/>
    <mergeCell ref="A37:P37"/>
    <mergeCell ref="A8:A10"/>
    <mergeCell ref="A11:A12"/>
    <mergeCell ref="A13:A17"/>
    <mergeCell ref="A18:A24"/>
    <mergeCell ref="A25:A29"/>
    <mergeCell ref="A32:A33"/>
    <mergeCell ref="B8:B10"/>
    <mergeCell ref="B11:B12"/>
    <mergeCell ref="B13:B15"/>
    <mergeCell ref="B18:B23"/>
    <mergeCell ref="B25:B26"/>
    <mergeCell ref="C8:C10"/>
    <mergeCell ref="C11:C12"/>
    <mergeCell ref="C13:C15"/>
    <mergeCell ref="C18:C23"/>
    <mergeCell ref="C25:C26"/>
    <mergeCell ref="D8:D10"/>
    <mergeCell ref="D11:D12"/>
    <mergeCell ref="D13:D15"/>
    <mergeCell ref="D18:D23"/>
    <mergeCell ref="D25:D26"/>
    <mergeCell ref="E8:E10"/>
    <mergeCell ref="F9:F10"/>
    <mergeCell ref="H9:H10"/>
    <mergeCell ref="I9:I10"/>
    <mergeCell ref="J9:J10"/>
    <mergeCell ref="K9:K10"/>
    <mergeCell ref="K19:K21"/>
    <mergeCell ref="K25:K29"/>
  </mergeCells>
  <printOptions horizontalCentered="1"/>
  <pageMargins left="0.751388888888889" right="0.751388888888889" top="0.802777777777778" bottom="0.60625" header="0.511805555555556" footer="0.511805555555556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zoomScale="115" zoomScaleNormal="115" topLeftCell="A34" workbookViewId="0">
      <selection activeCell="Q4" sqref="Q4"/>
    </sheetView>
  </sheetViews>
  <sheetFormatPr defaultColWidth="9" defaultRowHeight="13.5"/>
  <cols>
    <col min="1" max="1" width="4.5" style="24" customWidth="1"/>
    <col min="2" max="2" width="3.5" style="24" customWidth="1"/>
    <col min="3" max="3" width="12.625" style="25" customWidth="1"/>
    <col min="4" max="4" width="6.875" style="25" customWidth="1"/>
    <col min="5" max="5" width="43.625" style="24" customWidth="1"/>
    <col min="6" max="6" width="5.125" style="24" customWidth="1"/>
    <col min="7" max="7" width="15.625" style="24" customWidth="1"/>
    <col min="8" max="8" width="8.125" style="24" customWidth="1"/>
    <col min="9" max="9" width="6.625" style="24" customWidth="1"/>
    <col min="10" max="10" width="5.25" style="24" customWidth="1"/>
    <col min="11" max="11" width="8.625" style="25" customWidth="1"/>
    <col min="12" max="14" width="7" style="26" customWidth="1"/>
    <col min="15" max="15" width="7.125" style="26" customWidth="1"/>
    <col min="16" max="16" width="7.375" style="26" customWidth="1"/>
    <col min="17" max="16365" width="9" style="24"/>
  </cols>
  <sheetData>
    <row r="1" s="23" customFormat="1" ht="15" customHeight="1" spans="1:1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="24" customFormat="1" ht="24.95" customHeight="1" spans="1:16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="24" customFormat="1" ht="15" customHeight="1" spans="1:16">
      <c r="A3" s="28"/>
      <c r="B3" s="28"/>
      <c r="C3" s="29"/>
      <c r="D3" s="29"/>
      <c r="K3" s="29"/>
      <c r="L3" s="26"/>
      <c r="M3" s="26"/>
      <c r="N3" s="26"/>
      <c r="O3" s="26"/>
      <c r="P3" s="26"/>
    </row>
    <row r="4" s="24" customFormat="1" ht="18.95" customHeight="1" spans="1:16">
      <c r="A4" s="30" t="s">
        <v>98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="24" customFormat="1" ht="18.95" customHeight="1" spans="1:16">
      <c r="A5" s="31" t="s">
        <v>99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="24" customFormat="1" ht="18.95" customHeight="1" spans="1:16">
      <c r="A6" s="31" t="s">
        <v>100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="24" customFormat="1" ht="18.95" customHeight="1" spans="1:16">
      <c r="A7" s="31" t="s">
        <v>101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="24" customFormat="1" ht="20.1" customHeight="1" spans="1:16">
      <c r="A8" s="32" t="s">
        <v>6</v>
      </c>
      <c r="B8" s="32" t="s">
        <v>7</v>
      </c>
      <c r="C8" s="32" t="s">
        <v>8</v>
      </c>
      <c r="D8" s="32" t="s">
        <v>9</v>
      </c>
      <c r="E8" s="33" t="s">
        <v>10</v>
      </c>
      <c r="F8" s="34" t="s">
        <v>11</v>
      </c>
      <c r="G8" s="35"/>
      <c r="H8" s="35"/>
      <c r="I8" s="35"/>
      <c r="J8" s="35"/>
      <c r="K8" s="54" t="s">
        <v>12</v>
      </c>
      <c r="L8" s="54"/>
      <c r="M8" s="54"/>
      <c r="N8" s="54"/>
      <c r="O8" s="54"/>
      <c r="P8" s="54"/>
    </row>
    <row r="9" s="24" customFormat="1" ht="24.95" customHeight="1" spans="1:16">
      <c r="A9" s="36"/>
      <c r="B9" s="36"/>
      <c r="C9" s="36"/>
      <c r="D9" s="36"/>
      <c r="E9" s="37"/>
      <c r="F9" s="38" t="s">
        <v>13</v>
      </c>
      <c r="G9" s="39"/>
      <c r="H9" s="40" t="s">
        <v>14</v>
      </c>
      <c r="I9" s="38" t="s">
        <v>15</v>
      </c>
      <c r="J9" s="38" t="s">
        <v>16</v>
      </c>
      <c r="K9" s="42" t="s">
        <v>17</v>
      </c>
      <c r="L9" s="54" t="s">
        <v>18</v>
      </c>
      <c r="M9" s="54"/>
      <c r="N9" s="54"/>
      <c r="O9" s="54"/>
      <c r="P9" s="54"/>
    </row>
    <row r="10" s="24" customFormat="1" ht="24.95" customHeight="1" spans="1:16">
      <c r="A10" s="36"/>
      <c r="B10" s="36"/>
      <c r="C10" s="36"/>
      <c r="D10" s="36"/>
      <c r="E10" s="37"/>
      <c r="F10" s="41"/>
      <c r="G10" s="42" t="s">
        <v>19</v>
      </c>
      <c r="H10" s="41"/>
      <c r="I10" s="55"/>
      <c r="J10" s="55"/>
      <c r="K10" s="42"/>
      <c r="L10" s="56" t="s">
        <v>20</v>
      </c>
      <c r="M10" s="56" t="s">
        <v>21</v>
      </c>
      <c r="N10" s="56" t="s">
        <v>22</v>
      </c>
      <c r="O10" s="56" t="s">
        <v>23</v>
      </c>
      <c r="P10" s="56" t="s">
        <v>24</v>
      </c>
    </row>
    <row r="11" s="24" customFormat="1" ht="34" customHeight="1" spans="1:16">
      <c r="A11" s="43" t="s">
        <v>25</v>
      </c>
      <c r="B11" s="43">
        <v>1</v>
      </c>
      <c r="C11" s="43" t="s">
        <v>102</v>
      </c>
      <c r="D11" s="43" t="s">
        <v>103</v>
      </c>
      <c r="E11" s="44" t="s">
        <v>104</v>
      </c>
      <c r="F11" s="43"/>
      <c r="G11" s="43" t="s">
        <v>105</v>
      </c>
      <c r="H11" s="43"/>
      <c r="I11" s="43"/>
      <c r="J11" s="43" t="s">
        <v>29</v>
      </c>
      <c r="K11" s="43">
        <v>6687</v>
      </c>
      <c r="L11" s="43"/>
      <c r="M11" s="43">
        <v>4967</v>
      </c>
      <c r="N11" s="43">
        <v>1720</v>
      </c>
      <c r="O11" s="43"/>
      <c r="P11" s="43"/>
    </row>
    <row r="12" s="24" customFormat="1" ht="29.1" customHeight="1" spans="1:16">
      <c r="A12" s="43"/>
      <c r="B12" s="43">
        <v>2</v>
      </c>
      <c r="C12" s="43" t="s">
        <v>26</v>
      </c>
      <c r="D12" s="43" t="s">
        <v>106</v>
      </c>
      <c r="E12" s="44" t="s">
        <v>107</v>
      </c>
      <c r="F12" s="43"/>
      <c r="G12" s="43"/>
      <c r="H12" s="43"/>
      <c r="I12" s="43"/>
      <c r="J12" s="43" t="s">
        <v>29</v>
      </c>
      <c r="K12" s="43">
        <v>960</v>
      </c>
      <c r="L12" s="43"/>
      <c r="M12" s="43"/>
      <c r="N12" s="43"/>
      <c r="O12" s="43">
        <v>960</v>
      </c>
      <c r="P12" s="43"/>
    </row>
    <row r="13" s="24" customFormat="1" ht="36" customHeight="1" spans="1:16">
      <c r="A13" s="45" t="s">
        <v>32</v>
      </c>
      <c r="B13" s="45">
        <v>3</v>
      </c>
      <c r="C13" s="45" t="s">
        <v>33</v>
      </c>
      <c r="D13" s="43" t="s">
        <v>108</v>
      </c>
      <c r="E13" s="44" t="s">
        <v>109</v>
      </c>
      <c r="F13" s="43" t="s">
        <v>29</v>
      </c>
      <c r="G13" s="43" t="s">
        <v>110</v>
      </c>
      <c r="H13" s="43"/>
      <c r="I13" s="43"/>
      <c r="J13" s="43"/>
      <c r="K13" s="43">
        <v>1203</v>
      </c>
      <c r="L13" s="43"/>
      <c r="M13" s="43">
        <v>1023</v>
      </c>
      <c r="N13" s="43">
        <v>180</v>
      </c>
      <c r="O13" s="43"/>
      <c r="P13" s="43"/>
    </row>
    <row r="14" s="24" customFormat="1" ht="26" customHeight="1" spans="1:16">
      <c r="A14" s="46"/>
      <c r="B14" s="47"/>
      <c r="C14" s="47"/>
      <c r="D14" s="43" t="s">
        <v>111</v>
      </c>
      <c r="E14" s="44" t="s">
        <v>112</v>
      </c>
      <c r="F14" s="43"/>
      <c r="G14" s="43"/>
      <c r="H14" s="43" t="s">
        <v>29</v>
      </c>
      <c r="I14" s="43"/>
      <c r="J14" s="43"/>
      <c r="K14" s="43">
        <f>505*1.1</f>
        <v>555.5</v>
      </c>
      <c r="L14" s="45">
        <v>2000</v>
      </c>
      <c r="M14" s="45">
        <v>3000</v>
      </c>
      <c r="N14" s="45">
        <v>1162.2</v>
      </c>
      <c r="O14" s="43"/>
      <c r="P14" s="43"/>
    </row>
    <row r="15" s="24" customFormat="1" ht="27" customHeight="1" spans="1:16">
      <c r="A15" s="46"/>
      <c r="B15" s="43">
        <v>4</v>
      </c>
      <c r="C15" s="43" t="s">
        <v>41</v>
      </c>
      <c r="D15" s="43" t="s">
        <v>113</v>
      </c>
      <c r="E15" s="44" t="s">
        <v>114</v>
      </c>
      <c r="F15" s="43"/>
      <c r="G15" s="43"/>
      <c r="H15" s="43" t="s">
        <v>29</v>
      </c>
      <c r="I15" s="43"/>
      <c r="J15" s="43"/>
      <c r="K15" s="43">
        <f>98*1.1</f>
        <v>107.8</v>
      </c>
      <c r="L15" s="46"/>
      <c r="M15" s="46"/>
      <c r="N15" s="46"/>
      <c r="O15" s="43"/>
      <c r="P15" s="43"/>
    </row>
    <row r="16" s="24" customFormat="1" ht="28" customHeight="1" spans="1:16">
      <c r="A16" s="47"/>
      <c r="B16" s="43">
        <v>5</v>
      </c>
      <c r="C16" s="43" t="s">
        <v>45</v>
      </c>
      <c r="D16" s="43" t="s">
        <v>115</v>
      </c>
      <c r="E16" s="44" t="s">
        <v>116</v>
      </c>
      <c r="F16" s="43"/>
      <c r="G16" s="43"/>
      <c r="H16" s="43" t="s">
        <v>29</v>
      </c>
      <c r="I16" s="43"/>
      <c r="J16" s="43"/>
      <c r="K16" s="43">
        <f>408*1.1</f>
        <v>448.8</v>
      </c>
      <c r="L16" s="46"/>
      <c r="M16" s="46"/>
      <c r="N16" s="46"/>
      <c r="O16" s="43"/>
      <c r="P16" s="43"/>
    </row>
    <row r="17" s="24" customFormat="1" ht="27.95" customHeight="1" spans="1:16">
      <c r="A17" s="43" t="s">
        <v>49</v>
      </c>
      <c r="B17" s="43">
        <v>6</v>
      </c>
      <c r="C17" s="43" t="s">
        <v>50</v>
      </c>
      <c r="D17" s="43" t="s">
        <v>117</v>
      </c>
      <c r="E17" s="44" t="s">
        <v>118</v>
      </c>
      <c r="F17" s="43"/>
      <c r="G17" s="43"/>
      <c r="H17" s="43" t="s">
        <v>29</v>
      </c>
      <c r="I17" s="43"/>
      <c r="J17" s="43"/>
      <c r="K17" s="43">
        <f>1.1*235</f>
        <v>258.5</v>
      </c>
      <c r="L17" s="46"/>
      <c r="M17" s="46"/>
      <c r="N17" s="46"/>
      <c r="O17" s="43"/>
      <c r="P17" s="43"/>
    </row>
    <row r="18" s="24" customFormat="1" ht="36" customHeight="1" spans="1:16">
      <c r="A18" s="43"/>
      <c r="B18" s="43">
        <v>7</v>
      </c>
      <c r="C18" s="43" t="s">
        <v>119</v>
      </c>
      <c r="D18" s="43" t="s">
        <v>120</v>
      </c>
      <c r="E18" s="44" t="s">
        <v>121</v>
      </c>
      <c r="F18" s="43"/>
      <c r="G18" s="43"/>
      <c r="H18" s="43" t="s">
        <v>29</v>
      </c>
      <c r="I18" s="43"/>
      <c r="J18" s="43" t="s">
        <v>29</v>
      </c>
      <c r="K18" s="43">
        <f>174*1.1+16</f>
        <v>207.4</v>
      </c>
      <c r="L18" s="46"/>
      <c r="M18" s="46"/>
      <c r="N18" s="46"/>
      <c r="O18" s="43">
        <v>16</v>
      </c>
      <c r="P18" s="43"/>
    </row>
    <row r="19" s="24" customFormat="1" ht="49" customHeight="1" spans="1:16">
      <c r="A19" s="43"/>
      <c r="B19" s="43">
        <v>8</v>
      </c>
      <c r="C19" s="43" t="s">
        <v>61</v>
      </c>
      <c r="D19" s="43" t="s">
        <v>42</v>
      </c>
      <c r="E19" s="44" t="s">
        <v>122</v>
      </c>
      <c r="F19" s="43"/>
      <c r="G19" s="43"/>
      <c r="H19" s="43" t="s">
        <v>29</v>
      </c>
      <c r="I19" s="43"/>
      <c r="J19" s="43"/>
      <c r="K19" s="43">
        <f>1.1*485</f>
        <v>533.5</v>
      </c>
      <c r="L19" s="46"/>
      <c r="M19" s="46"/>
      <c r="N19" s="46"/>
      <c r="O19" s="43"/>
      <c r="P19" s="43"/>
    </row>
    <row r="20" s="24" customFormat="1" ht="27" customHeight="1" spans="1:16">
      <c r="A20" s="45" t="s">
        <v>64</v>
      </c>
      <c r="B20" s="43">
        <v>9</v>
      </c>
      <c r="C20" s="43" t="s">
        <v>65</v>
      </c>
      <c r="D20" s="43" t="s">
        <v>123</v>
      </c>
      <c r="E20" s="44" t="s">
        <v>124</v>
      </c>
      <c r="F20" s="43"/>
      <c r="G20" s="43"/>
      <c r="H20" s="43" t="s">
        <v>29</v>
      </c>
      <c r="I20" s="43"/>
      <c r="J20" s="43"/>
      <c r="K20" s="43">
        <f>1.1*855</f>
        <v>940.5</v>
      </c>
      <c r="L20" s="46"/>
      <c r="M20" s="46"/>
      <c r="N20" s="46"/>
      <c r="O20" s="43"/>
      <c r="P20" s="43"/>
    </row>
    <row r="21" s="24" customFormat="1" ht="42" customHeight="1" spans="1:16">
      <c r="A21" s="46"/>
      <c r="B21" s="43">
        <v>10</v>
      </c>
      <c r="C21" s="43" t="s">
        <v>125</v>
      </c>
      <c r="D21" s="43" t="s">
        <v>126</v>
      </c>
      <c r="E21" s="44" t="s">
        <v>127</v>
      </c>
      <c r="F21" s="43"/>
      <c r="G21" s="43"/>
      <c r="H21" s="43" t="s">
        <v>29</v>
      </c>
      <c r="I21" s="43"/>
      <c r="J21" s="43"/>
      <c r="K21" s="43">
        <f>1.1*192</f>
        <v>211.2</v>
      </c>
      <c r="L21" s="46"/>
      <c r="M21" s="46"/>
      <c r="N21" s="46"/>
      <c r="O21" s="43"/>
      <c r="P21" s="43"/>
    </row>
    <row r="22" s="24" customFormat="1" ht="50" customHeight="1" spans="1:16">
      <c r="A22" s="47"/>
      <c r="B22" s="43">
        <v>11</v>
      </c>
      <c r="C22" s="43" t="s">
        <v>69</v>
      </c>
      <c r="D22" s="43" t="s">
        <v>128</v>
      </c>
      <c r="E22" s="44" t="s">
        <v>129</v>
      </c>
      <c r="F22" s="43"/>
      <c r="G22" s="43"/>
      <c r="H22" s="43" t="s">
        <v>29</v>
      </c>
      <c r="I22" s="43"/>
      <c r="J22" s="43"/>
      <c r="K22" s="43">
        <f>1.1*2650</f>
        <v>2915</v>
      </c>
      <c r="L22" s="47"/>
      <c r="M22" s="47"/>
      <c r="N22" s="47"/>
      <c r="O22" s="43"/>
      <c r="P22" s="43"/>
    </row>
    <row r="23" s="24" customFormat="1" ht="27.95" customHeight="1" spans="1:16">
      <c r="A23" s="45" t="s">
        <v>78</v>
      </c>
      <c r="B23" s="43">
        <v>12</v>
      </c>
      <c r="C23" s="43" t="s">
        <v>130</v>
      </c>
      <c r="D23" s="43" t="s">
        <v>131</v>
      </c>
      <c r="E23" s="44" t="s">
        <v>132</v>
      </c>
      <c r="F23" s="43"/>
      <c r="G23" s="43"/>
      <c r="H23" s="43"/>
      <c r="I23" s="43" t="s">
        <v>29</v>
      </c>
      <c r="J23" s="43"/>
      <c r="K23" s="43">
        <v>110</v>
      </c>
      <c r="L23" s="43"/>
      <c r="M23" s="43"/>
      <c r="N23" s="43"/>
      <c r="O23" s="43"/>
      <c r="P23" s="43">
        <v>110</v>
      </c>
    </row>
    <row r="24" s="24" customFormat="1" ht="27.95" customHeight="1" spans="1:16">
      <c r="A24" s="46"/>
      <c r="B24" s="43">
        <v>13</v>
      </c>
      <c r="C24" s="43" t="s">
        <v>133</v>
      </c>
      <c r="D24" s="43" t="s">
        <v>42</v>
      </c>
      <c r="E24" s="44" t="s">
        <v>134</v>
      </c>
      <c r="F24" s="43"/>
      <c r="G24" s="43"/>
      <c r="H24" s="43"/>
      <c r="I24" s="43" t="s">
        <v>29</v>
      </c>
      <c r="J24" s="43"/>
      <c r="K24" s="43">
        <v>20</v>
      </c>
      <c r="L24" s="43"/>
      <c r="M24" s="43"/>
      <c r="N24" s="43"/>
      <c r="O24" s="43"/>
      <c r="P24" s="43">
        <v>20</v>
      </c>
    </row>
    <row r="25" s="24" customFormat="1" ht="27.95" customHeight="1" spans="1:16">
      <c r="A25" s="43" t="s">
        <v>83</v>
      </c>
      <c r="B25" s="43">
        <v>14</v>
      </c>
      <c r="C25" s="43" t="s">
        <v>135</v>
      </c>
      <c r="D25" s="43" t="s">
        <v>42</v>
      </c>
      <c r="E25" s="44" t="s">
        <v>136</v>
      </c>
      <c r="F25" s="43"/>
      <c r="G25" s="43"/>
      <c r="H25" s="43"/>
      <c r="I25" s="43" t="s">
        <v>29</v>
      </c>
      <c r="J25" s="43"/>
      <c r="K25" s="43">
        <v>50</v>
      </c>
      <c r="L25" s="43"/>
      <c r="M25" s="43"/>
      <c r="N25" s="43"/>
      <c r="O25" s="43"/>
      <c r="P25" s="43">
        <v>50</v>
      </c>
    </row>
    <row r="26" s="24" customFormat="1" ht="32" customHeight="1" spans="1:16">
      <c r="A26" s="43"/>
      <c r="B26" s="43">
        <v>15</v>
      </c>
      <c r="C26" s="43" t="s">
        <v>137</v>
      </c>
      <c r="D26" s="43" t="s">
        <v>138</v>
      </c>
      <c r="E26" s="44" t="s">
        <v>139</v>
      </c>
      <c r="F26" s="43"/>
      <c r="G26" s="43"/>
      <c r="H26" s="43"/>
      <c r="I26" s="43" t="s">
        <v>29</v>
      </c>
      <c r="J26" s="43"/>
      <c r="K26" s="43">
        <v>1080</v>
      </c>
      <c r="L26" s="43"/>
      <c r="M26" s="43"/>
      <c r="N26" s="43"/>
      <c r="O26" s="43"/>
      <c r="P26" s="43">
        <v>1080</v>
      </c>
    </row>
    <row r="27" s="24" customFormat="1" ht="27.95" customHeight="1" spans="1:16">
      <c r="A27" s="43"/>
      <c r="B27" s="43">
        <v>16</v>
      </c>
      <c r="C27" s="43" t="s">
        <v>84</v>
      </c>
      <c r="D27" s="43" t="s">
        <v>140</v>
      </c>
      <c r="E27" s="44" t="s">
        <v>141</v>
      </c>
      <c r="F27" s="43"/>
      <c r="G27" s="43"/>
      <c r="H27" s="43"/>
      <c r="I27" s="43" t="s">
        <v>29</v>
      </c>
      <c r="J27" s="43"/>
      <c r="K27" s="43">
        <v>2200</v>
      </c>
      <c r="L27" s="43"/>
      <c r="M27" s="43"/>
      <c r="N27" s="43"/>
      <c r="O27" s="43"/>
      <c r="P27" s="43">
        <v>2200</v>
      </c>
    </row>
    <row r="28" s="24" customFormat="1" ht="27.95" customHeight="1" spans="1:16">
      <c r="A28" s="43"/>
      <c r="B28" s="43">
        <v>17</v>
      </c>
      <c r="C28" s="43" t="s">
        <v>142</v>
      </c>
      <c r="D28" s="43" t="s">
        <v>42</v>
      </c>
      <c r="E28" s="44" t="s">
        <v>143</v>
      </c>
      <c r="F28" s="43"/>
      <c r="G28" s="43"/>
      <c r="H28" s="43"/>
      <c r="I28" s="43" t="s">
        <v>29</v>
      </c>
      <c r="J28" s="43"/>
      <c r="K28" s="43">
        <v>120</v>
      </c>
      <c r="L28" s="43"/>
      <c r="M28" s="43"/>
      <c r="N28" s="43"/>
      <c r="O28" s="43"/>
      <c r="P28" s="43">
        <v>120</v>
      </c>
    </row>
    <row r="29" s="24" customFormat="1" ht="31" customHeight="1" spans="1:16">
      <c r="A29" s="43" t="s">
        <v>86</v>
      </c>
      <c r="B29" s="43">
        <v>18</v>
      </c>
      <c r="C29" s="43" t="s">
        <v>144</v>
      </c>
      <c r="D29" s="43"/>
      <c r="E29" s="44" t="s">
        <v>145</v>
      </c>
      <c r="F29" s="43"/>
      <c r="G29" s="43"/>
      <c r="H29" s="43"/>
      <c r="I29" s="43" t="s">
        <v>29</v>
      </c>
      <c r="J29" s="43"/>
      <c r="K29" s="43">
        <v>100</v>
      </c>
      <c r="L29" s="43"/>
      <c r="M29" s="43"/>
      <c r="N29" s="43"/>
      <c r="O29" s="43"/>
      <c r="P29" s="43">
        <v>100</v>
      </c>
    </row>
    <row r="30" s="24" customFormat="1" ht="43" customHeight="1" spans="1:16">
      <c r="A30" s="43"/>
      <c r="B30" s="43">
        <v>19</v>
      </c>
      <c r="C30" s="43" t="s">
        <v>87</v>
      </c>
      <c r="D30" s="43"/>
      <c r="E30" s="44" t="s">
        <v>146</v>
      </c>
      <c r="F30" s="43"/>
      <c r="G30" s="43"/>
      <c r="H30" s="43"/>
      <c r="I30" s="43" t="s">
        <v>29</v>
      </c>
      <c r="J30" s="43"/>
      <c r="K30" s="43">
        <v>100</v>
      </c>
      <c r="L30" s="43"/>
      <c r="M30" s="43"/>
      <c r="N30" s="43"/>
      <c r="O30" s="43"/>
      <c r="P30" s="43">
        <v>100</v>
      </c>
    </row>
    <row r="31" s="24" customFormat="1" ht="42" customHeight="1" spans="1:16">
      <c r="A31" s="43"/>
      <c r="B31" s="43">
        <v>20</v>
      </c>
      <c r="C31" s="43" t="s">
        <v>90</v>
      </c>
      <c r="D31" s="43"/>
      <c r="E31" s="44" t="s">
        <v>147</v>
      </c>
      <c r="F31" s="43"/>
      <c r="G31" s="43"/>
      <c r="H31" s="43"/>
      <c r="I31" s="43" t="s">
        <v>29</v>
      </c>
      <c r="J31" s="43"/>
      <c r="K31" s="43">
        <v>20</v>
      </c>
      <c r="L31" s="43"/>
      <c r="M31" s="43"/>
      <c r="N31" s="43"/>
      <c r="O31" s="43"/>
      <c r="P31" s="43">
        <v>20</v>
      </c>
    </row>
    <row r="32" s="24" customFormat="1" ht="59" customHeight="1" spans="1:16">
      <c r="A32" s="43"/>
      <c r="B32" s="43">
        <v>21</v>
      </c>
      <c r="C32" s="43" t="s">
        <v>148</v>
      </c>
      <c r="D32" s="43"/>
      <c r="E32" s="44" t="s">
        <v>149</v>
      </c>
      <c r="F32" s="43"/>
      <c r="G32" s="43"/>
      <c r="H32" s="43"/>
      <c r="I32" s="43" t="s">
        <v>29</v>
      </c>
      <c r="J32" s="43"/>
      <c r="K32" s="43">
        <v>200</v>
      </c>
      <c r="L32" s="43"/>
      <c r="M32" s="43"/>
      <c r="N32" s="43"/>
      <c r="O32" s="43"/>
      <c r="P32" s="43">
        <v>200</v>
      </c>
    </row>
    <row r="33" s="24" customFormat="1" ht="24.95" customHeight="1" spans="1:16">
      <c r="A33" s="48" t="s">
        <v>93</v>
      </c>
      <c r="B33" s="48"/>
      <c r="C33" s="48"/>
      <c r="D33" s="49" t="s">
        <v>150</v>
      </c>
      <c r="E33" s="49" t="s">
        <v>95</v>
      </c>
      <c r="F33" s="49"/>
      <c r="G33" s="49"/>
      <c r="H33" s="49"/>
      <c r="I33" s="49"/>
      <c r="J33" s="49"/>
      <c r="K33" s="48">
        <f t="shared" ref="K33:P33" si="0">SUM(K11:K32)</f>
        <v>19028.2</v>
      </c>
      <c r="L33" s="48">
        <v>2000</v>
      </c>
      <c r="M33" s="48">
        <f t="shared" si="0"/>
        <v>8990</v>
      </c>
      <c r="N33" s="48">
        <f t="shared" si="0"/>
        <v>3062.2</v>
      </c>
      <c r="O33" s="48">
        <f t="shared" si="0"/>
        <v>976</v>
      </c>
      <c r="P33" s="48">
        <f t="shared" si="0"/>
        <v>4000</v>
      </c>
    </row>
    <row r="34" s="24" customFormat="1" ht="23.25" customHeight="1" spans="1:16">
      <c r="A34" s="50" t="s">
        <v>96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="24" customFormat="1" ht="18.75" customHeight="1" spans="1:16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26"/>
      <c r="M35" s="26"/>
      <c r="N35" s="26"/>
      <c r="O35" s="26"/>
      <c r="P35" s="26"/>
    </row>
    <row r="36" s="24" customFormat="1" ht="23.25" customHeight="1" spans="1:16">
      <c r="A36" s="52" t="s">
        <v>97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8" spans="12:16">
      <c r="L38" s="25"/>
      <c r="M38" s="25"/>
      <c r="N38" s="25"/>
      <c r="O38" s="25"/>
      <c r="P38" s="25"/>
    </row>
  </sheetData>
  <mergeCells count="34">
    <mergeCell ref="A1:P1"/>
    <mergeCell ref="A2:P2"/>
    <mergeCell ref="A4:P4"/>
    <mergeCell ref="A5:P5"/>
    <mergeCell ref="A6:P6"/>
    <mergeCell ref="A7:P7"/>
    <mergeCell ref="F8:J8"/>
    <mergeCell ref="K8:P8"/>
    <mergeCell ref="L9:P9"/>
    <mergeCell ref="A33:C33"/>
    <mergeCell ref="A34:P34"/>
    <mergeCell ref="A36:P36"/>
    <mergeCell ref="A8:A10"/>
    <mergeCell ref="A11:A12"/>
    <mergeCell ref="A13:A16"/>
    <mergeCell ref="A17:A19"/>
    <mergeCell ref="A20:A22"/>
    <mergeCell ref="A23:A24"/>
    <mergeCell ref="A25:A28"/>
    <mergeCell ref="A29:A32"/>
    <mergeCell ref="B8:B10"/>
    <mergeCell ref="B13:B14"/>
    <mergeCell ref="C8:C10"/>
    <mergeCell ref="C13:C14"/>
    <mergeCell ref="D8:D10"/>
    <mergeCell ref="E8:E10"/>
    <mergeCell ref="F9:F10"/>
    <mergeCell ref="H9:H10"/>
    <mergeCell ref="I9:I10"/>
    <mergeCell ref="J9:J10"/>
    <mergeCell ref="K9:K10"/>
    <mergeCell ref="L14:L22"/>
    <mergeCell ref="M14:M22"/>
    <mergeCell ref="N14:N22"/>
  </mergeCells>
  <printOptions horizontalCentered="1"/>
  <pageMargins left="0.751388888888889" right="0.751388888888889" top="0.802777777777778" bottom="0.60625" header="0.5" footer="0.5"/>
  <pageSetup paperSize="9" scale="7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34" workbookViewId="0">
      <selection activeCell="L7" sqref="L7"/>
    </sheetView>
  </sheetViews>
  <sheetFormatPr defaultColWidth="9" defaultRowHeight="13.5"/>
  <cols>
    <col min="1" max="2" width="8.625" customWidth="1"/>
    <col min="3" max="3" width="63.7583333333333" customWidth="1"/>
    <col min="4" max="5" width="4.625" customWidth="1"/>
    <col min="6" max="6" width="16.625" style="17" customWidth="1"/>
    <col min="7" max="9" width="4.25" customWidth="1"/>
    <col min="10" max="13" width="3.625" customWidth="1"/>
    <col min="14" max="17" width="4.25" customWidth="1"/>
    <col min="18" max="18" width="13.25" customWidth="1"/>
  </cols>
  <sheetData>
    <row r="1" ht="14.25" spans="1:6">
      <c r="A1" s="1" t="s">
        <v>151</v>
      </c>
      <c r="B1" s="1"/>
      <c r="C1" s="1"/>
      <c r="D1" s="1"/>
      <c r="E1" s="1"/>
      <c r="F1" s="1"/>
    </row>
    <row r="2" ht="24" spans="1:18">
      <c r="A2" s="3" t="s">
        <v>152</v>
      </c>
      <c r="B2" s="3"/>
      <c r="C2" s="3"/>
      <c r="D2" s="3"/>
      <c r="E2" s="3"/>
      <c r="F2" s="1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1" ht="16" customHeight="1" spans="1:6">
      <c r="A3" s="5" t="s">
        <v>153</v>
      </c>
      <c r="B3" s="5"/>
      <c r="C3" s="5"/>
      <c r="D3" s="5"/>
      <c r="E3" s="5"/>
      <c r="F3" s="19"/>
    </row>
    <row r="4" customFormat="1" ht="33.75" customHeight="1" spans="1:6">
      <c r="A4" s="7" t="s">
        <v>154</v>
      </c>
      <c r="B4" s="7"/>
      <c r="C4" s="7" t="s">
        <v>155</v>
      </c>
      <c r="D4" s="7" t="s">
        <v>156</v>
      </c>
      <c r="E4" s="7" t="s">
        <v>157</v>
      </c>
      <c r="F4" s="7" t="s">
        <v>158</v>
      </c>
    </row>
    <row r="5" customFormat="1" ht="38" customHeight="1" spans="1:6">
      <c r="A5" s="8" t="s">
        <v>159</v>
      </c>
      <c r="B5" s="8" t="s">
        <v>160</v>
      </c>
      <c r="C5" s="9" t="s">
        <v>161</v>
      </c>
      <c r="D5" s="8">
        <v>3</v>
      </c>
      <c r="E5" s="8">
        <v>3</v>
      </c>
      <c r="F5" s="20"/>
    </row>
    <row r="6" customFormat="1" ht="33" customHeight="1" spans="1:6">
      <c r="A6" s="8"/>
      <c r="B6" s="8"/>
      <c r="C6" s="9" t="s">
        <v>162</v>
      </c>
      <c r="D6" s="8">
        <v>3</v>
      </c>
      <c r="E6" s="8">
        <v>3</v>
      </c>
      <c r="F6" s="20"/>
    </row>
    <row r="7" customFormat="1" ht="33" customHeight="1" spans="1:6">
      <c r="A7" s="8"/>
      <c r="B7" s="8"/>
      <c r="C7" s="9" t="s">
        <v>163</v>
      </c>
      <c r="D7" s="8">
        <v>3</v>
      </c>
      <c r="E7" s="8">
        <v>3</v>
      </c>
      <c r="F7" s="20"/>
    </row>
    <row r="8" customFormat="1" ht="38" customHeight="1" spans="1:6">
      <c r="A8" s="8"/>
      <c r="B8" s="11" t="s">
        <v>164</v>
      </c>
      <c r="C8" s="9" t="s">
        <v>165</v>
      </c>
      <c r="D8" s="8">
        <v>4</v>
      </c>
      <c r="E8" s="8">
        <v>4</v>
      </c>
      <c r="F8" s="20"/>
    </row>
    <row r="9" customFormat="1" ht="35" customHeight="1" spans="1:6">
      <c r="A9" s="8"/>
      <c r="B9" s="12"/>
      <c r="C9" s="9" t="s">
        <v>166</v>
      </c>
      <c r="D9" s="8">
        <v>4</v>
      </c>
      <c r="E9" s="8">
        <v>4</v>
      </c>
      <c r="F9" s="20"/>
    </row>
    <row r="10" customFormat="1" ht="63" customHeight="1" spans="1:6">
      <c r="A10" s="8" t="s">
        <v>167</v>
      </c>
      <c r="B10" s="8" t="s">
        <v>168</v>
      </c>
      <c r="C10" s="9" t="s">
        <v>169</v>
      </c>
      <c r="D10" s="8">
        <v>4</v>
      </c>
      <c r="E10" s="8">
        <v>4</v>
      </c>
      <c r="F10" s="20"/>
    </row>
    <row r="11" customFormat="1" ht="38" customHeight="1" spans="1:6">
      <c r="A11" s="8"/>
      <c r="B11" s="11" t="s">
        <v>170</v>
      </c>
      <c r="C11" s="9" t="s">
        <v>171</v>
      </c>
      <c r="D11" s="8">
        <v>3</v>
      </c>
      <c r="E11" s="8">
        <v>3</v>
      </c>
      <c r="F11" s="20"/>
    </row>
    <row r="12" customFormat="1" ht="55" customHeight="1" spans="1:6">
      <c r="A12" s="8"/>
      <c r="B12" s="13"/>
      <c r="C12" s="9" t="s">
        <v>172</v>
      </c>
      <c r="D12" s="8">
        <v>3</v>
      </c>
      <c r="E12" s="8">
        <v>3</v>
      </c>
      <c r="F12" s="20"/>
    </row>
    <row r="13" customFormat="1" ht="38" customHeight="1" spans="1:6">
      <c r="A13" s="8"/>
      <c r="B13" s="12"/>
      <c r="C13" s="9" t="s">
        <v>173</v>
      </c>
      <c r="D13" s="8">
        <v>3</v>
      </c>
      <c r="E13" s="8">
        <v>3</v>
      </c>
      <c r="F13" s="20"/>
    </row>
    <row r="14" customFormat="1" ht="38" customHeight="1" spans="1:6">
      <c r="A14" s="8"/>
      <c r="B14" s="8" t="s">
        <v>174</v>
      </c>
      <c r="C14" s="9" t="s">
        <v>175</v>
      </c>
      <c r="D14" s="8">
        <v>3</v>
      </c>
      <c r="E14" s="8">
        <v>3</v>
      </c>
      <c r="F14" s="20"/>
    </row>
    <row r="15" customFormat="1" ht="38" customHeight="1" spans="1:6">
      <c r="A15" s="8"/>
      <c r="B15" s="8"/>
      <c r="C15" s="9" t="s">
        <v>176</v>
      </c>
      <c r="D15" s="8">
        <v>3</v>
      </c>
      <c r="E15" s="8">
        <v>3</v>
      </c>
      <c r="F15" s="20"/>
    </row>
    <row r="16" customFormat="1" ht="35" customHeight="1" spans="1:6">
      <c r="A16" s="8"/>
      <c r="B16" s="8"/>
      <c r="C16" s="9" t="s">
        <v>177</v>
      </c>
      <c r="D16" s="8">
        <v>3</v>
      </c>
      <c r="E16" s="8">
        <v>3</v>
      </c>
      <c r="F16" s="20"/>
    </row>
    <row r="17" customFormat="1" ht="38" customHeight="1" spans="1:6">
      <c r="A17" s="8"/>
      <c r="B17" s="8"/>
      <c r="C17" s="9" t="s">
        <v>178</v>
      </c>
      <c r="D17" s="8">
        <v>3</v>
      </c>
      <c r="E17" s="8">
        <v>3</v>
      </c>
      <c r="F17" s="20"/>
    </row>
    <row r="18" customFormat="1" ht="38" customHeight="1" spans="1:6">
      <c r="A18" s="8"/>
      <c r="B18" s="8"/>
      <c r="C18" s="9" t="s">
        <v>179</v>
      </c>
      <c r="D18" s="8">
        <v>3</v>
      </c>
      <c r="E18" s="8">
        <v>3</v>
      </c>
      <c r="F18" s="20"/>
    </row>
    <row r="19" customFormat="1" ht="50" customHeight="1" spans="1:6">
      <c r="A19" s="8"/>
      <c r="B19" s="8"/>
      <c r="C19" s="9" t="s">
        <v>180</v>
      </c>
      <c r="D19" s="8">
        <v>3</v>
      </c>
      <c r="E19" s="8">
        <v>3</v>
      </c>
      <c r="F19" s="20"/>
    </row>
    <row r="20" customFormat="1" ht="51" customHeight="1" spans="1:6">
      <c r="A20" s="8"/>
      <c r="B20" s="8" t="s">
        <v>181</v>
      </c>
      <c r="C20" s="9" t="s">
        <v>182</v>
      </c>
      <c r="D20" s="8">
        <v>3</v>
      </c>
      <c r="E20" s="8">
        <v>3</v>
      </c>
      <c r="F20" s="20"/>
    </row>
    <row r="21" customFormat="1" ht="38" customHeight="1" spans="1:6">
      <c r="A21" s="8"/>
      <c r="B21" s="8"/>
      <c r="C21" s="9" t="s">
        <v>183</v>
      </c>
      <c r="D21" s="8">
        <v>3</v>
      </c>
      <c r="E21" s="8">
        <v>3</v>
      </c>
      <c r="F21" s="20"/>
    </row>
    <row r="22" customFormat="1" ht="38" customHeight="1" spans="1:6">
      <c r="A22" s="8"/>
      <c r="B22" s="8"/>
      <c r="C22" s="9" t="s">
        <v>184</v>
      </c>
      <c r="D22" s="8">
        <v>3</v>
      </c>
      <c r="E22" s="8">
        <v>3</v>
      </c>
      <c r="F22" s="20"/>
    </row>
    <row r="23" customFormat="1" ht="38" customHeight="1" spans="1:6">
      <c r="A23" s="8" t="s">
        <v>185</v>
      </c>
      <c r="B23" s="8" t="s">
        <v>186</v>
      </c>
      <c r="C23" s="9" t="s">
        <v>187</v>
      </c>
      <c r="D23" s="8">
        <v>3</v>
      </c>
      <c r="E23" s="8">
        <v>3</v>
      </c>
      <c r="F23" s="20"/>
    </row>
    <row r="24" customFormat="1" ht="38" customHeight="1" spans="1:6">
      <c r="A24" s="8"/>
      <c r="B24" s="8" t="s">
        <v>188</v>
      </c>
      <c r="C24" s="9" t="s">
        <v>189</v>
      </c>
      <c r="D24" s="8">
        <v>3</v>
      </c>
      <c r="E24" s="8">
        <v>3</v>
      </c>
      <c r="F24" s="20"/>
    </row>
    <row r="25" customFormat="1" ht="38" customHeight="1" spans="1:6">
      <c r="A25" s="8"/>
      <c r="B25" s="8" t="s">
        <v>190</v>
      </c>
      <c r="C25" s="9" t="s">
        <v>191</v>
      </c>
      <c r="D25" s="8">
        <v>2</v>
      </c>
      <c r="E25" s="8">
        <v>2</v>
      </c>
      <c r="F25" s="20"/>
    </row>
    <row r="26" customFormat="1" ht="38" customHeight="1" spans="1:6">
      <c r="A26" s="8" t="s">
        <v>192</v>
      </c>
      <c r="B26" s="8" t="s">
        <v>193</v>
      </c>
      <c r="C26" s="9" t="s">
        <v>194</v>
      </c>
      <c r="D26" s="8">
        <v>3</v>
      </c>
      <c r="E26" s="8">
        <v>3</v>
      </c>
      <c r="F26" s="20"/>
    </row>
    <row r="27" customFormat="1" ht="38" customHeight="1" spans="1:6">
      <c r="A27" s="8"/>
      <c r="B27" s="8" t="s">
        <v>195</v>
      </c>
      <c r="C27" s="9" t="s">
        <v>196</v>
      </c>
      <c r="D27" s="8">
        <v>3</v>
      </c>
      <c r="E27" s="8">
        <v>3</v>
      </c>
      <c r="F27" s="20"/>
    </row>
    <row r="28" customFormat="1" ht="38" customHeight="1" spans="1:6">
      <c r="A28" s="8"/>
      <c r="B28" s="8" t="s">
        <v>197</v>
      </c>
      <c r="C28" s="9" t="s">
        <v>198</v>
      </c>
      <c r="D28" s="8">
        <v>3</v>
      </c>
      <c r="E28" s="8">
        <v>3</v>
      </c>
      <c r="F28" s="20"/>
    </row>
    <row r="29" customFormat="1" ht="38" customHeight="1" spans="1:6">
      <c r="A29" s="8" t="s">
        <v>199</v>
      </c>
      <c r="B29" s="8" t="s">
        <v>200</v>
      </c>
      <c r="C29" s="9" t="s">
        <v>201</v>
      </c>
      <c r="D29" s="8">
        <v>3</v>
      </c>
      <c r="E29" s="8">
        <v>3</v>
      </c>
      <c r="F29" s="20"/>
    </row>
    <row r="30" customFormat="1" ht="49" customHeight="1" spans="1:6">
      <c r="A30" s="8"/>
      <c r="B30" s="8" t="s">
        <v>202</v>
      </c>
      <c r="C30" s="9" t="s">
        <v>203</v>
      </c>
      <c r="D30" s="8">
        <v>3</v>
      </c>
      <c r="E30" s="14">
        <v>2</v>
      </c>
      <c r="F30" s="21" t="s">
        <v>204</v>
      </c>
    </row>
    <row r="31" customFormat="1" ht="38" customHeight="1" spans="1:6">
      <c r="A31" s="8" t="s">
        <v>205</v>
      </c>
      <c r="B31" s="8" t="s">
        <v>206</v>
      </c>
      <c r="C31" s="9" t="s">
        <v>207</v>
      </c>
      <c r="D31" s="8">
        <v>3</v>
      </c>
      <c r="E31" s="8">
        <v>3</v>
      </c>
      <c r="F31" s="20"/>
    </row>
    <row r="32" customFormat="1" ht="38" customHeight="1" spans="1:6">
      <c r="A32" s="8"/>
      <c r="B32" s="8" t="s">
        <v>208</v>
      </c>
      <c r="C32" s="9" t="s">
        <v>209</v>
      </c>
      <c r="D32" s="8">
        <v>3</v>
      </c>
      <c r="E32" s="8">
        <v>3</v>
      </c>
      <c r="F32" s="20"/>
    </row>
    <row r="33" customFormat="1" ht="38" customHeight="1" spans="1:6">
      <c r="A33" s="8"/>
      <c r="B33" s="8" t="s">
        <v>210</v>
      </c>
      <c r="C33" s="9" t="s">
        <v>211</v>
      </c>
      <c r="D33" s="8">
        <v>3</v>
      </c>
      <c r="E33" s="8">
        <v>3</v>
      </c>
      <c r="F33" s="20"/>
    </row>
    <row r="34" customFormat="1" ht="38" customHeight="1" spans="1:6">
      <c r="A34" s="8"/>
      <c r="B34" s="8" t="s">
        <v>212</v>
      </c>
      <c r="C34" s="9" t="s">
        <v>213</v>
      </c>
      <c r="D34" s="8">
        <v>3</v>
      </c>
      <c r="E34" s="8">
        <v>3</v>
      </c>
      <c r="F34" s="20"/>
    </row>
    <row r="35" customFormat="1" ht="38" customHeight="1" spans="1:6">
      <c r="A35" s="8"/>
      <c r="B35" s="8" t="s">
        <v>214</v>
      </c>
      <c r="C35" s="9" t="s">
        <v>215</v>
      </c>
      <c r="D35" s="8">
        <v>3</v>
      </c>
      <c r="E35" s="8">
        <v>3</v>
      </c>
      <c r="F35" s="20"/>
    </row>
    <row r="36" customFormat="1" ht="38" customHeight="1" spans="1:6">
      <c r="A36" s="8" t="s">
        <v>216</v>
      </c>
      <c r="B36" s="8"/>
      <c r="C36" s="9" t="s">
        <v>217</v>
      </c>
      <c r="D36" s="8">
        <v>5</v>
      </c>
      <c r="E36" s="8">
        <v>5</v>
      </c>
      <c r="F36" s="20"/>
    </row>
    <row r="37" customFormat="1" ht="15.95" customHeight="1" spans="1:6">
      <c r="A37" s="7" t="s">
        <v>93</v>
      </c>
      <c r="B37" s="7"/>
      <c r="C37" s="7"/>
      <c r="D37" s="7">
        <v>100</v>
      </c>
      <c r="E37" s="7">
        <f>SUM(E5:E36)</f>
        <v>99</v>
      </c>
      <c r="F37" s="22"/>
    </row>
  </sheetData>
  <mergeCells count="17">
    <mergeCell ref="A1:F1"/>
    <mergeCell ref="A2:F2"/>
    <mergeCell ref="A3:F3"/>
    <mergeCell ref="A4:B4"/>
    <mergeCell ref="A36:B36"/>
    <mergeCell ref="A37:C37"/>
    <mergeCell ref="A5:A9"/>
    <mergeCell ref="A10:A22"/>
    <mergeCell ref="A23:A25"/>
    <mergeCell ref="A26:A28"/>
    <mergeCell ref="A29:A30"/>
    <mergeCell ref="A31:A35"/>
    <mergeCell ref="B5:B7"/>
    <mergeCell ref="B8:B9"/>
    <mergeCell ref="B11:B13"/>
    <mergeCell ref="B14:B19"/>
    <mergeCell ref="B20:B22"/>
  </mergeCells>
  <printOptions horizontalCentered="1"/>
  <pageMargins left="0.550694444444444" right="0.550694444444444" top="0.786805555555556" bottom="0.590277777777778" header="0.5" footer="0.5"/>
  <pageSetup paperSize="9" scale="8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F52" sqref="F52"/>
    </sheetView>
  </sheetViews>
  <sheetFormatPr defaultColWidth="9" defaultRowHeight="13.5"/>
  <cols>
    <col min="1" max="2" width="8.625" customWidth="1"/>
    <col min="3" max="3" width="63.7583333333333" customWidth="1"/>
    <col min="4" max="5" width="4.625" customWidth="1"/>
    <col min="6" max="6" width="16.625" customWidth="1"/>
    <col min="7" max="9" width="4.25" customWidth="1"/>
    <col min="10" max="13" width="3.625" customWidth="1"/>
    <col min="14" max="17" width="4.25" customWidth="1"/>
    <col min="18" max="18" width="13.25" customWidth="1"/>
  </cols>
  <sheetData>
    <row r="1" ht="14.25" spans="1:16">
      <c r="A1" s="1" t="s">
        <v>151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8">
      <c r="A2" s="3" t="s">
        <v>152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1" ht="18" customHeight="1" spans="1:16">
      <c r="A3" s="5" t="s">
        <v>218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</row>
    <row r="4" customFormat="1" ht="36" customHeight="1" spans="1:6">
      <c r="A4" s="7" t="s">
        <v>154</v>
      </c>
      <c r="B4" s="7"/>
      <c r="C4" s="7" t="s">
        <v>155</v>
      </c>
      <c r="D4" s="7" t="s">
        <v>156</v>
      </c>
      <c r="E4" s="7" t="s">
        <v>157</v>
      </c>
      <c r="F4" s="7" t="s">
        <v>158</v>
      </c>
    </row>
    <row r="5" customFormat="1" ht="38" customHeight="1" spans="1:6">
      <c r="A5" s="8" t="s">
        <v>159</v>
      </c>
      <c r="B5" s="8" t="s">
        <v>160</v>
      </c>
      <c r="C5" s="9" t="s">
        <v>161</v>
      </c>
      <c r="D5" s="8">
        <v>3</v>
      </c>
      <c r="E5" s="8">
        <v>3</v>
      </c>
      <c r="F5" s="10"/>
    </row>
    <row r="6" customFormat="1" ht="35" customHeight="1" spans="1:6">
      <c r="A6" s="8"/>
      <c r="B6" s="8"/>
      <c r="C6" s="9" t="s">
        <v>162</v>
      </c>
      <c r="D6" s="8">
        <v>3</v>
      </c>
      <c r="E6" s="8">
        <v>3</v>
      </c>
      <c r="F6" s="10"/>
    </row>
    <row r="7" customFormat="1" ht="35" customHeight="1" spans="1:6">
      <c r="A7" s="8"/>
      <c r="B7" s="8"/>
      <c r="C7" s="9" t="s">
        <v>163</v>
      </c>
      <c r="D7" s="8">
        <v>3</v>
      </c>
      <c r="E7" s="8">
        <v>3</v>
      </c>
      <c r="F7" s="10"/>
    </row>
    <row r="8" customFormat="1" ht="38" customHeight="1" spans="1:6">
      <c r="A8" s="8"/>
      <c r="B8" s="11" t="s">
        <v>164</v>
      </c>
      <c r="C8" s="9" t="s">
        <v>165</v>
      </c>
      <c r="D8" s="8">
        <v>4</v>
      </c>
      <c r="E8" s="8">
        <v>4</v>
      </c>
      <c r="F8" s="10"/>
    </row>
    <row r="9" customFormat="1" ht="35" customHeight="1" spans="1:6">
      <c r="A9" s="8"/>
      <c r="B9" s="12"/>
      <c r="C9" s="9" t="s">
        <v>166</v>
      </c>
      <c r="D9" s="8">
        <v>4</v>
      </c>
      <c r="E9" s="8">
        <v>4</v>
      </c>
      <c r="F9" s="10"/>
    </row>
    <row r="10" customFormat="1" ht="70" customHeight="1" spans="1:6">
      <c r="A10" s="8" t="s">
        <v>167</v>
      </c>
      <c r="B10" s="8" t="s">
        <v>168</v>
      </c>
      <c r="C10" s="9" t="s">
        <v>169</v>
      </c>
      <c r="D10" s="8">
        <v>4</v>
      </c>
      <c r="E10" s="8">
        <v>4</v>
      </c>
      <c r="F10" s="10"/>
    </row>
    <row r="11" customFormat="1" ht="42" customHeight="1" spans="1:6">
      <c r="A11" s="8"/>
      <c r="B11" s="11" t="s">
        <v>170</v>
      </c>
      <c r="C11" s="9" t="s">
        <v>171</v>
      </c>
      <c r="D11" s="8">
        <v>3</v>
      </c>
      <c r="E11" s="8">
        <v>3</v>
      </c>
      <c r="F11" s="10"/>
    </row>
    <row r="12" customFormat="1" ht="50" customHeight="1" spans="1:6">
      <c r="A12" s="8"/>
      <c r="B12" s="13"/>
      <c r="C12" s="9" t="s">
        <v>172</v>
      </c>
      <c r="D12" s="8">
        <v>3</v>
      </c>
      <c r="E12" s="8">
        <v>3</v>
      </c>
      <c r="F12" s="10"/>
    </row>
    <row r="13" customFormat="1" ht="63" customHeight="1" spans="1:6">
      <c r="A13" s="8"/>
      <c r="B13" s="12"/>
      <c r="C13" s="9" t="s">
        <v>173</v>
      </c>
      <c r="D13" s="14">
        <v>3</v>
      </c>
      <c r="E13" s="14">
        <v>2.5</v>
      </c>
      <c r="F13" s="10" t="s">
        <v>219</v>
      </c>
    </row>
    <row r="14" customFormat="1" ht="38" customHeight="1" spans="1:6">
      <c r="A14" s="8"/>
      <c r="B14" s="8" t="s">
        <v>174</v>
      </c>
      <c r="C14" s="9" t="s">
        <v>175</v>
      </c>
      <c r="D14" s="8">
        <v>3</v>
      </c>
      <c r="E14" s="8">
        <v>3</v>
      </c>
      <c r="F14" s="10"/>
    </row>
    <row r="15" customFormat="1" ht="38" customHeight="1" spans="1:6">
      <c r="A15" s="8"/>
      <c r="B15" s="8"/>
      <c r="C15" s="9" t="s">
        <v>176</v>
      </c>
      <c r="D15" s="8">
        <v>3</v>
      </c>
      <c r="E15" s="8">
        <v>3</v>
      </c>
      <c r="F15" s="10"/>
    </row>
    <row r="16" customFormat="1" ht="35" customHeight="1" spans="1:6">
      <c r="A16" s="8"/>
      <c r="B16" s="8"/>
      <c r="C16" s="9" t="s">
        <v>177</v>
      </c>
      <c r="D16" s="8">
        <v>3</v>
      </c>
      <c r="E16" s="8">
        <v>3</v>
      </c>
      <c r="F16" s="9"/>
    </row>
    <row r="17" customFormat="1" ht="38" customHeight="1" spans="1:6">
      <c r="A17" s="8"/>
      <c r="B17" s="8"/>
      <c r="C17" s="9" t="s">
        <v>178</v>
      </c>
      <c r="D17" s="8">
        <v>3</v>
      </c>
      <c r="E17" s="8">
        <v>3</v>
      </c>
      <c r="F17" s="10"/>
    </row>
    <row r="18" customFormat="1" ht="38" customHeight="1" spans="1:6">
      <c r="A18" s="8"/>
      <c r="B18" s="8"/>
      <c r="C18" s="9" t="s">
        <v>179</v>
      </c>
      <c r="D18" s="8">
        <v>3</v>
      </c>
      <c r="E18" s="8">
        <v>3</v>
      </c>
      <c r="F18" s="10"/>
    </row>
    <row r="19" customFormat="1" ht="54" customHeight="1" spans="1:6">
      <c r="A19" s="8"/>
      <c r="B19" s="8"/>
      <c r="C19" s="9" t="s">
        <v>180</v>
      </c>
      <c r="D19" s="8">
        <v>3</v>
      </c>
      <c r="E19" s="8">
        <v>3</v>
      </c>
      <c r="F19" s="10"/>
    </row>
    <row r="20" customFormat="1" ht="54" customHeight="1" spans="1:6">
      <c r="A20" s="8"/>
      <c r="B20" s="8" t="s">
        <v>181</v>
      </c>
      <c r="C20" s="9" t="s">
        <v>182</v>
      </c>
      <c r="D20" s="8">
        <v>3</v>
      </c>
      <c r="E20" s="8">
        <v>3</v>
      </c>
      <c r="F20" s="10"/>
    </row>
    <row r="21" customFormat="1" ht="38" customHeight="1" spans="1:6">
      <c r="A21" s="8"/>
      <c r="B21" s="8"/>
      <c r="C21" s="9" t="s">
        <v>183</v>
      </c>
      <c r="D21" s="8">
        <v>3</v>
      </c>
      <c r="E21" s="8">
        <v>3</v>
      </c>
      <c r="F21" s="10"/>
    </row>
    <row r="22" customFormat="1" ht="38" customHeight="1" spans="1:6">
      <c r="A22" s="8"/>
      <c r="B22" s="8"/>
      <c r="C22" s="9" t="s">
        <v>184</v>
      </c>
      <c r="D22" s="8">
        <v>3</v>
      </c>
      <c r="E22" s="8">
        <v>3</v>
      </c>
      <c r="F22" s="10"/>
    </row>
    <row r="23" customFormat="1" ht="38" customHeight="1" spans="1:6">
      <c r="A23" s="8" t="s">
        <v>185</v>
      </c>
      <c r="B23" s="8" t="s">
        <v>186</v>
      </c>
      <c r="C23" s="9" t="s">
        <v>187</v>
      </c>
      <c r="D23" s="8">
        <v>3</v>
      </c>
      <c r="E23" s="8">
        <v>3</v>
      </c>
      <c r="F23" s="10"/>
    </row>
    <row r="24" customFormat="1" ht="38" customHeight="1" spans="1:6">
      <c r="A24" s="8"/>
      <c r="B24" s="8" t="s">
        <v>188</v>
      </c>
      <c r="C24" s="9" t="s">
        <v>189</v>
      </c>
      <c r="D24" s="8">
        <v>3</v>
      </c>
      <c r="E24" s="8">
        <v>3</v>
      </c>
      <c r="F24" s="10"/>
    </row>
    <row r="25" customFormat="1" ht="38" customHeight="1" spans="1:6">
      <c r="A25" s="8"/>
      <c r="B25" s="8" t="s">
        <v>190</v>
      </c>
      <c r="C25" s="9" t="s">
        <v>191</v>
      </c>
      <c r="D25" s="8">
        <v>2</v>
      </c>
      <c r="E25" s="8">
        <v>2</v>
      </c>
      <c r="F25" s="10"/>
    </row>
    <row r="26" customFormat="1" ht="38" customHeight="1" spans="1:6">
      <c r="A26" s="8" t="s">
        <v>192</v>
      </c>
      <c r="B26" s="8" t="s">
        <v>193</v>
      </c>
      <c r="C26" s="9" t="s">
        <v>194</v>
      </c>
      <c r="D26" s="14">
        <v>3</v>
      </c>
      <c r="E26" s="14">
        <v>2.5</v>
      </c>
      <c r="F26" s="15" t="s">
        <v>220</v>
      </c>
    </row>
    <row r="27" customFormat="1" ht="38" customHeight="1" spans="1:6">
      <c r="A27" s="8"/>
      <c r="B27" s="8" t="s">
        <v>195</v>
      </c>
      <c r="C27" s="9" t="s">
        <v>196</v>
      </c>
      <c r="D27" s="8">
        <v>3</v>
      </c>
      <c r="E27" s="8">
        <v>3</v>
      </c>
      <c r="F27" s="10"/>
    </row>
    <row r="28" customFormat="1" ht="38" customHeight="1" spans="1:6">
      <c r="A28" s="8"/>
      <c r="B28" s="8" t="s">
        <v>197</v>
      </c>
      <c r="C28" s="9" t="s">
        <v>198</v>
      </c>
      <c r="D28" s="8">
        <v>3</v>
      </c>
      <c r="E28" s="8">
        <v>3</v>
      </c>
      <c r="F28" s="10"/>
    </row>
    <row r="29" customFormat="1" ht="38" customHeight="1" spans="1:6">
      <c r="A29" s="8" t="s">
        <v>199</v>
      </c>
      <c r="B29" s="8" t="s">
        <v>200</v>
      </c>
      <c r="C29" s="9" t="s">
        <v>201</v>
      </c>
      <c r="D29" s="8">
        <v>3</v>
      </c>
      <c r="E29" s="8">
        <v>3</v>
      </c>
      <c r="F29" s="10"/>
    </row>
    <row r="30" customFormat="1" ht="38" customHeight="1" spans="1:6">
      <c r="A30" s="8"/>
      <c r="B30" s="8" t="s">
        <v>202</v>
      </c>
      <c r="C30" s="9" t="s">
        <v>203</v>
      </c>
      <c r="D30" s="8">
        <v>3</v>
      </c>
      <c r="E30" s="8">
        <v>3</v>
      </c>
      <c r="F30" s="10"/>
    </row>
    <row r="31" customFormat="1" ht="38" customHeight="1" spans="1:6">
      <c r="A31" s="8" t="s">
        <v>205</v>
      </c>
      <c r="B31" s="8" t="s">
        <v>206</v>
      </c>
      <c r="C31" s="9" t="s">
        <v>207</v>
      </c>
      <c r="D31" s="8">
        <v>3</v>
      </c>
      <c r="E31" s="8">
        <v>3</v>
      </c>
      <c r="F31" s="10"/>
    </row>
    <row r="32" customFormat="1" ht="38" customHeight="1" spans="1:6">
      <c r="A32" s="8"/>
      <c r="B32" s="8" t="s">
        <v>208</v>
      </c>
      <c r="C32" s="9" t="s">
        <v>209</v>
      </c>
      <c r="D32" s="8">
        <v>3</v>
      </c>
      <c r="E32" s="8">
        <v>3</v>
      </c>
      <c r="F32" s="10"/>
    </row>
    <row r="33" customFormat="1" ht="38" customHeight="1" spans="1:6">
      <c r="A33" s="8"/>
      <c r="B33" s="8" t="s">
        <v>210</v>
      </c>
      <c r="C33" s="9" t="s">
        <v>211</v>
      </c>
      <c r="D33" s="8">
        <v>3</v>
      </c>
      <c r="E33" s="8">
        <v>3</v>
      </c>
      <c r="F33" s="10"/>
    </row>
    <row r="34" customFormat="1" ht="38" customHeight="1" spans="1:6">
      <c r="A34" s="8"/>
      <c r="B34" s="8" t="s">
        <v>212</v>
      </c>
      <c r="C34" s="9" t="s">
        <v>213</v>
      </c>
      <c r="D34" s="8">
        <v>3</v>
      </c>
      <c r="E34" s="8">
        <v>3</v>
      </c>
      <c r="F34" s="9"/>
    </row>
    <row r="35" customFormat="1" ht="38" customHeight="1" spans="1:6">
      <c r="A35" s="8"/>
      <c r="B35" s="8" t="s">
        <v>214</v>
      </c>
      <c r="C35" s="9" t="s">
        <v>215</v>
      </c>
      <c r="D35" s="8">
        <v>3</v>
      </c>
      <c r="E35" s="8">
        <v>3</v>
      </c>
      <c r="F35" s="10"/>
    </row>
    <row r="36" customFormat="1" ht="38" customHeight="1" spans="1:6">
      <c r="A36" s="8" t="s">
        <v>216</v>
      </c>
      <c r="B36" s="8"/>
      <c r="C36" s="9" t="s">
        <v>217</v>
      </c>
      <c r="D36" s="8">
        <v>5</v>
      </c>
      <c r="E36" s="8">
        <v>5</v>
      </c>
      <c r="F36" s="10"/>
    </row>
    <row r="37" customFormat="1" ht="22.5" customHeight="1" spans="1:6">
      <c r="A37" s="7" t="s">
        <v>93</v>
      </c>
      <c r="B37" s="7"/>
      <c r="C37" s="7"/>
      <c r="D37" s="7">
        <v>100</v>
      </c>
      <c r="E37" s="7">
        <f>SUM(E5:E36)</f>
        <v>99</v>
      </c>
      <c r="F37" s="16"/>
    </row>
  </sheetData>
  <mergeCells count="17">
    <mergeCell ref="A1:F1"/>
    <mergeCell ref="A2:F2"/>
    <mergeCell ref="A3:F3"/>
    <mergeCell ref="A4:B4"/>
    <mergeCell ref="A36:B36"/>
    <mergeCell ref="A37:C37"/>
    <mergeCell ref="A5:A9"/>
    <mergeCell ref="A10:A22"/>
    <mergeCell ref="A23:A25"/>
    <mergeCell ref="A26:A28"/>
    <mergeCell ref="A29:A30"/>
    <mergeCell ref="A31:A35"/>
    <mergeCell ref="B5:B7"/>
    <mergeCell ref="B8:B9"/>
    <mergeCell ref="B11:B13"/>
    <mergeCell ref="B14:B19"/>
    <mergeCell ref="B20:B22"/>
  </mergeCells>
  <printOptions horizontalCentered="1"/>
  <pageMargins left="0.550694444444444" right="0.550694444444444" top="0.984027777777778" bottom="0.786805555555556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建设清单样张-新丰村</vt:lpstr>
      <vt:lpstr>建设清单-岑卜村</vt:lpstr>
      <vt:lpstr>自评表-新丰村</vt:lpstr>
      <vt:lpstr>自评表-岑卜村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ys021</dc:creator>
  <cp:lastModifiedBy>云开日出</cp:lastModifiedBy>
  <dcterms:created xsi:type="dcterms:W3CDTF">2020-02-12T01:31:00Z</dcterms:created>
  <cp:lastPrinted>2020-02-12T07:57:00Z</cp:lastPrinted>
  <dcterms:modified xsi:type="dcterms:W3CDTF">2022-12-12T02:32:33Z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1AFB4974DE42443D819CF4597205E37C</vt:lpwstr>
  </property>
</Properties>
</file>